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Building Department\FORMS &amp; General Information\New - Building Department Forms\"/>
    </mc:Choice>
  </mc:AlternateContent>
  <xr:revisionPtr revIDLastSave="0" documentId="13_ncr:1_{ABFE2F57-238B-487A-A921-464720BF4358}" xr6:coauthVersionLast="47" xr6:coauthVersionMax="47" xr10:uidLastSave="{00000000-0000-0000-0000-000000000000}"/>
  <bookViews>
    <workbookView xWindow="-120" yWindow="-120" windowWidth="24240" windowHeight="13140" activeTab="1" xr2:uid="{1F903714-633B-4560-8ECF-F6C3E6A77D4F}"/>
  </bookViews>
  <sheets>
    <sheet name="Permit Fees" sheetId="1" r:id="rId1"/>
    <sheet name="Planning and Zoning Review Fees" sheetId="2" r:id="rId2"/>
    <sheet name="Old Water &amp; Sewer Tap-Cap Fees" sheetId="5" r:id="rId3"/>
    <sheet name="New Water &amp; Sewer Tap-Cap Fees " sheetId="4" r:id="rId4"/>
    <sheet name="List of fees" sheetId="3" r:id="rId5"/>
  </sheets>
  <definedNames>
    <definedName name="_xlnm.Print_Area" localSheetId="1">'Planning and Zoning Review Fees'!$A$1:$N$58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9" i="2"/>
  <c r="D22" i="2"/>
  <c r="D21" i="2"/>
  <c r="D20" i="2"/>
  <c r="D19" i="2"/>
  <c r="D11" i="2"/>
  <c r="D10" i="2"/>
  <c r="D3" i="2"/>
  <c r="D5" i="2" l="1"/>
  <c r="C3" i="4" l="1"/>
  <c r="E19" i="2"/>
  <c r="C36" i="5" l="1"/>
  <c r="C35" i="5"/>
  <c r="C4" i="4" l="1"/>
  <c r="L30" i="5" l="1"/>
  <c r="L29" i="5"/>
  <c r="H29" i="5"/>
  <c r="J29" i="5" s="1"/>
  <c r="N26" i="5"/>
  <c r="J26" i="5"/>
  <c r="N25" i="5"/>
  <c r="J25" i="5"/>
  <c r="L16" i="5"/>
  <c r="J16" i="5"/>
  <c r="L15" i="5"/>
  <c r="J15" i="5"/>
  <c r="N8" i="5"/>
  <c r="N4" i="5"/>
  <c r="J4" i="5"/>
  <c r="N3" i="5"/>
  <c r="J3" i="5"/>
  <c r="E10" i="2" l="1"/>
  <c r="E11" i="2"/>
  <c r="E12" i="2"/>
  <c r="E15" i="2"/>
  <c r="E20" i="2"/>
  <c r="E21" i="2"/>
  <c r="E22" i="2"/>
  <c r="E24" i="2"/>
  <c r="E26" i="2"/>
  <c r="E31" i="2"/>
  <c r="E32" i="2"/>
  <c r="E33" i="2"/>
  <c r="E34" i="2"/>
  <c r="E37" i="2"/>
  <c r="E38" i="2"/>
  <c r="E39" i="2"/>
  <c r="E40" i="2"/>
  <c r="E43" i="2"/>
  <c r="E44" i="2"/>
  <c r="E45" i="2"/>
  <c r="E46" i="2"/>
  <c r="E48" i="2"/>
  <c r="E49" i="2"/>
  <c r="D26" i="2"/>
  <c r="D46" i="2"/>
  <c r="D45" i="2"/>
  <c r="D44" i="2"/>
  <c r="D43" i="2"/>
  <c r="D32" i="2"/>
  <c r="D33" i="2"/>
  <c r="D34" i="2"/>
  <c r="D31" i="2"/>
  <c r="D37" i="2"/>
  <c r="D38" i="2"/>
  <c r="D39" i="2"/>
  <c r="D40" i="2"/>
  <c r="D15" i="2"/>
  <c r="D4" i="2"/>
  <c r="D52" i="2"/>
  <c r="D49" i="2"/>
  <c r="D48" i="2"/>
  <c r="D24" i="2"/>
  <c r="D56" i="2"/>
  <c r="D57" i="2"/>
  <c r="D58" i="2"/>
  <c r="D53" i="2"/>
  <c r="K251" i="3" l="1"/>
  <c r="K242" i="3"/>
  <c r="K241" i="3"/>
  <c r="K240" i="3"/>
  <c r="K239" i="3"/>
  <c r="K238" i="3"/>
  <c r="K233" i="3"/>
  <c r="L233" i="3" s="1"/>
  <c r="K232" i="3"/>
  <c r="L232" i="3" s="1"/>
  <c r="K231" i="3"/>
  <c r="L231" i="3" s="1"/>
  <c r="K230" i="3"/>
  <c r="L230" i="3" s="1"/>
  <c r="K229" i="3"/>
  <c r="L229" i="3" s="1"/>
  <c r="K228" i="3"/>
  <c r="L228" i="3" s="1"/>
  <c r="K227" i="3"/>
  <c r="L227" i="3" s="1"/>
  <c r="K226" i="3"/>
  <c r="L226" i="3" s="1"/>
  <c r="K208" i="3"/>
  <c r="K207" i="3"/>
  <c r="K202" i="3"/>
  <c r="M179" i="3"/>
  <c r="M178" i="3"/>
  <c r="I178" i="3"/>
  <c r="K178" i="3" s="1"/>
  <c r="O175" i="3"/>
  <c r="K175" i="3"/>
  <c r="O174" i="3"/>
  <c r="K174" i="3"/>
  <c r="M160" i="3"/>
  <c r="K160" i="3"/>
  <c r="M159" i="3"/>
  <c r="K159" i="3"/>
  <c r="O152" i="3"/>
  <c r="O148" i="3"/>
  <c r="K148" i="3"/>
  <c r="O147" i="3"/>
  <c r="K147" i="3"/>
  <c r="K105" i="3"/>
  <c r="K104" i="3"/>
  <c r="K103" i="3"/>
  <c r="K102" i="3"/>
  <c r="K98" i="3"/>
  <c r="K83" i="3"/>
  <c r="K82" i="3"/>
  <c r="K80" i="3"/>
  <c r="K68" i="3"/>
  <c r="E9" i="2" l="1"/>
</calcChain>
</file>

<file path=xl/sharedStrings.xml><?xml version="1.0" encoding="utf-8"?>
<sst xmlns="http://schemas.openxmlformats.org/spreadsheetml/2006/main" count="1255" uniqueCount="662">
  <si>
    <t>Village of Oxford Fee Schedule</t>
  </si>
  <si>
    <t>Single Family Residential construction or alterations value of over $10,000</t>
  </si>
  <si>
    <t>New Multiple, Commercial and Industrial or alterations value of $10,000</t>
  </si>
  <si>
    <t xml:space="preserve">Remodeling, relocating doors or windows, removing of partitions, adding to the square footage of the structure, changing or relocating ingress and egress, change in existing stairways, etc. calculated as new construction for the area </t>
  </si>
  <si>
    <t xml:space="preserve">Cost per square foot (minimum $150.00) </t>
  </si>
  <si>
    <t xml:space="preserve">Commercial Alterations or Suite Completion: </t>
  </si>
  <si>
    <t xml:space="preserve">Remodeling, changing doors or windows, relocating or removing partitions, adding square footage, changing or relocating ingress or egress, existing stairways, etc.,  area shall be calculated as new construction </t>
  </si>
  <si>
    <t>Cost per square foot (minimum $200.00)</t>
  </si>
  <si>
    <t xml:space="preserve">All other structures, cost per 500 sq. ft. (minimum $150.00) </t>
  </si>
  <si>
    <t>Single family residence</t>
  </si>
  <si>
    <t>Residential additions, alterations and accessory structures</t>
  </si>
  <si>
    <t>Cost per 1000 sq. ft. of Multiple, Commercial and industrial (minimum $75.00)</t>
  </si>
  <si>
    <t>Contractor Registration Fee- annual</t>
  </si>
  <si>
    <t>Residential - $25.00 Commercial - $40.00</t>
  </si>
  <si>
    <t>Approved 7/1/16</t>
  </si>
  <si>
    <t>Village of Oxford</t>
  </si>
  <si>
    <t>less than 1 acre</t>
  </si>
  <si>
    <t>1-3 acres</t>
  </si>
  <si>
    <t>3-5 acres</t>
  </si>
  <si>
    <t>Special Use Sign</t>
  </si>
  <si>
    <t>Special Land Use</t>
  </si>
  <si>
    <t>Conditional  Zoning</t>
  </si>
  <si>
    <t>Use Variance</t>
  </si>
  <si>
    <t>ZBA Text Interpretation</t>
  </si>
  <si>
    <t>Fee and Charges</t>
  </si>
  <si>
    <t>Village of</t>
  </si>
  <si>
    <t>Suggested</t>
  </si>
  <si>
    <t>Approved Fees</t>
  </si>
  <si>
    <t>Amount of Change from</t>
  </si>
  <si>
    <t>Suggested changes</t>
  </si>
  <si>
    <t>Oxford</t>
  </si>
  <si>
    <t xml:space="preserve">Fees as of </t>
  </si>
  <si>
    <t xml:space="preserve">as of </t>
  </si>
  <si>
    <t>Current</t>
  </si>
  <si>
    <t xml:space="preserve">From July 1 Fees as of </t>
  </si>
  <si>
    <t>Costs</t>
  </si>
  <si>
    <t>Descpription</t>
  </si>
  <si>
    <t>Previous</t>
  </si>
  <si>
    <t>July 1 2015</t>
  </si>
  <si>
    <t>October 1 2015</t>
  </si>
  <si>
    <t>Building Permit Fees:</t>
  </si>
  <si>
    <t>Residential-single family- new</t>
  </si>
  <si>
    <t>$.28 per sq. Ft.</t>
  </si>
  <si>
    <t>$.45 per sq. Ft.</t>
  </si>
  <si>
    <t>Residential-additions/remodel</t>
  </si>
  <si>
    <t>Accessory Structures/garage - min. $150</t>
  </si>
  <si>
    <t>Roof/Awning/Siding</t>
  </si>
  <si>
    <t xml:space="preserve"> +Roof Tear of $20.00</t>
  </si>
  <si>
    <t>Swimming pools - min. $150</t>
  </si>
  <si>
    <t>$.24 per sq. Ft.</t>
  </si>
  <si>
    <t>Decks/Porches- min. 100</t>
  </si>
  <si>
    <t>Fences/walls- min. $50</t>
  </si>
  <si>
    <t>$.20 per sq. Ft.</t>
  </si>
  <si>
    <t>Commericial/Industrial-new</t>
  </si>
  <si>
    <t>Construction Plan Review</t>
  </si>
  <si>
    <t>Pre-Construction meeting</t>
  </si>
  <si>
    <t>Additional Inspections</t>
  </si>
  <si>
    <t>Final Inspection</t>
  </si>
  <si>
    <t>Signs</t>
  </si>
  <si>
    <t>Building permit</t>
  </si>
  <si>
    <t>Electrical permit</t>
  </si>
  <si>
    <t>Temporary</t>
  </si>
  <si>
    <t xml:space="preserve">Banners </t>
  </si>
  <si>
    <t>Demolition permit</t>
  </si>
  <si>
    <t>minimum</t>
  </si>
  <si>
    <t>$50 per 500 feet</t>
  </si>
  <si>
    <t>Reinspections</t>
  </si>
  <si>
    <t>Mechanical/Heating and Cooling</t>
  </si>
  <si>
    <t>see permit</t>
  </si>
  <si>
    <t>Plumbing</t>
  </si>
  <si>
    <t>Electrical</t>
  </si>
  <si>
    <t>Permit Renewal Fees</t>
  </si>
  <si>
    <t>Pre-Application Meeting</t>
  </si>
  <si>
    <t>Plan Reviews- residential- new</t>
  </si>
  <si>
    <t xml:space="preserve"> residential- add, alterate &amp; acces struc.</t>
  </si>
  <si>
    <t>Commericial per $1,000 $50 min.</t>
  </si>
  <si>
    <t>Cross Connection Inspection</t>
  </si>
  <si>
    <t>$25 per hour + $5 fee</t>
  </si>
  <si>
    <t>Bonds:</t>
  </si>
  <si>
    <t>Residential-new- single family</t>
  </si>
  <si>
    <t>Residential-additions/remodel/acces.</t>
  </si>
  <si>
    <t>New Multiple, Commerical/Industrial</t>
  </si>
  <si>
    <t>PUD</t>
  </si>
  <si>
    <t>Site Plan Application- (including DPW Police)</t>
  </si>
  <si>
    <t>$500 + review costs</t>
  </si>
  <si>
    <t>$200 + $25 + review costs</t>
  </si>
  <si>
    <t>$250 + review costs</t>
  </si>
  <si>
    <t>Roll in $50 for DPW, Police Reviews</t>
  </si>
  <si>
    <t>$200 publishing&amp; mailings+ reviews</t>
  </si>
  <si>
    <t>Master Sign Plan</t>
  </si>
  <si>
    <t>includes DPW and Police Reviews</t>
  </si>
  <si>
    <t>Revised Site Plan</t>
  </si>
  <si>
    <t>Zoning Board Application</t>
  </si>
  <si>
    <t>$200 + review costs</t>
  </si>
  <si>
    <t>Add in escrow for attorney ??? Amount $250?</t>
  </si>
  <si>
    <t>$200 publishing&amp; mailings</t>
  </si>
  <si>
    <t>Re-Zoning</t>
  </si>
  <si>
    <t xml:space="preserve">Add in escrow for attorney </t>
  </si>
  <si>
    <t>Dimension Variance</t>
  </si>
  <si>
    <t>Special Use Variance</t>
  </si>
  <si>
    <t>Special Use Variance- Signs</t>
  </si>
  <si>
    <t>Lot Splits</t>
  </si>
  <si>
    <t xml:space="preserve">administrative costs, legal,  etc. </t>
  </si>
  <si>
    <t>Fire Department Reviews</t>
  </si>
  <si>
    <t>No change</t>
  </si>
  <si>
    <t>Zoning Compliance Fee- Business Registration</t>
  </si>
  <si>
    <t>Construction Board of Appeals</t>
  </si>
  <si>
    <t>Requests for Information</t>
  </si>
  <si>
    <t>Agenda Packets- paper- each</t>
  </si>
  <si>
    <t>NC</t>
  </si>
  <si>
    <t>-  CD  - each</t>
  </si>
  <si>
    <t>Meeting agenda, sysnopsis, minutes</t>
  </si>
  <si>
    <t>Facsimile transmission</t>
  </si>
  <si>
    <t>telephone, fax and staff time $.47-$.54 + phone</t>
  </si>
  <si>
    <t>Copies:</t>
  </si>
  <si>
    <t>copier and paper- black $0.02; color $0.09</t>
  </si>
  <si>
    <t xml:space="preserve">  Existing documents</t>
  </si>
  <si>
    <t>per page</t>
  </si>
  <si>
    <t>one-sided</t>
  </si>
  <si>
    <t>with 2 minutes staff time add $0.45</t>
  </si>
  <si>
    <t>color- one side</t>
  </si>
  <si>
    <t>FOIA Charges</t>
  </si>
  <si>
    <t>Per State Law</t>
  </si>
  <si>
    <t>Copy of Tax Bill</t>
  </si>
  <si>
    <t xml:space="preserve">                             No charge to residents- $.50 per copy to others</t>
  </si>
  <si>
    <t>No charge to residents- $.50 per copy to others</t>
  </si>
  <si>
    <t>Zoning Ordinance</t>
  </si>
  <si>
    <t>No Change</t>
  </si>
  <si>
    <t>Master Plan Book</t>
  </si>
  <si>
    <t xml:space="preserve">Police:  </t>
  </si>
  <si>
    <t xml:space="preserve">     Report copies - accident/incident</t>
  </si>
  <si>
    <t>Resident</t>
  </si>
  <si>
    <r>
      <t>No charge to residents- $</t>
    </r>
    <r>
      <rPr>
        <b/>
        <i/>
        <sz val="11"/>
        <color indexed="8"/>
        <rFont val="Calibri"/>
        <family val="2"/>
      </rPr>
      <t>.50 per copy to others</t>
    </r>
  </si>
  <si>
    <t>Non-resident</t>
  </si>
  <si>
    <t>$7  1st page/$1 per page after</t>
  </si>
  <si>
    <t xml:space="preserve"> $.50 per page</t>
  </si>
  <si>
    <t xml:space="preserve">   Breathalizer Tests</t>
  </si>
  <si>
    <t xml:space="preserve"> $5.00 or higher to $9.00</t>
  </si>
  <si>
    <t xml:space="preserve">   Fingerprinting</t>
  </si>
  <si>
    <t xml:space="preserve">   Live Scan: (State fee $44.75, Village $10.25)</t>
  </si>
  <si>
    <t xml:space="preserve">   False Alarm Calls:</t>
  </si>
  <si>
    <t xml:space="preserve">1st &amp; 2nd time </t>
  </si>
  <si>
    <t xml:space="preserve">No charge </t>
  </si>
  <si>
    <t>3rd time</t>
  </si>
  <si>
    <t>4th time</t>
  </si>
  <si>
    <t>5th time and each time thereafter</t>
  </si>
  <si>
    <t>Maps-</t>
  </si>
  <si>
    <t>Street</t>
  </si>
  <si>
    <t xml:space="preserve">      No charge to residents- $.50 per copy to others- color $0.60</t>
  </si>
  <si>
    <t>No charge to residents- $.50 per copy to others- color $0.60</t>
  </si>
  <si>
    <t>Zoning</t>
  </si>
  <si>
    <t>No charge to residents- $.60 per copy to others- color</t>
  </si>
  <si>
    <t>Meeting tapes- audio- cd/drive</t>
  </si>
  <si>
    <t>Disc cost + staff time  $0.95</t>
  </si>
  <si>
    <t>Public Works:</t>
  </si>
  <si>
    <t>Sidewalk and Residential Driveway - right of way</t>
  </si>
  <si>
    <t>add deposit below</t>
  </si>
  <si>
    <t>Inspection by DPW  15 minutes $10.00</t>
  </si>
  <si>
    <t>ROW Construction Deposit- berm only</t>
  </si>
  <si>
    <t>Deposit for restoration if needed</t>
  </si>
  <si>
    <t>ROW Construction Deposit- sidewalk &amp;/or Driveway</t>
  </si>
  <si>
    <t>ROW Construction Deposit- sw/drive  &amp; pavement</t>
  </si>
  <si>
    <t xml:space="preserve">Paving Parking Lot- gravel- </t>
  </si>
  <si>
    <t>$200 + eng/. Inspec. fees</t>
  </si>
  <si>
    <t>Park use- rental</t>
  </si>
  <si>
    <t>four hour increments/1/2 day</t>
  </si>
  <si>
    <t>Centennial</t>
  </si>
  <si>
    <t>N/C $100 Deposit</t>
  </si>
  <si>
    <t>$25 hour- $100 for four hours</t>
  </si>
  <si>
    <t>No charge- NC - $100 deposit</t>
  </si>
  <si>
    <t xml:space="preserve">Scripter- reserved space only- park open to public due to Federal Funds </t>
  </si>
  <si>
    <t>For profit and fee charged events &amp; classes-                              resident/Village</t>
  </si>
  <si>
    <t>No charge- NC - open to public</t>
  </si>
  <si>
    <t>No additional costs during beach hours</t>
  </si>
  <si>
    <t xml:space="preserve"> - non resident</t>
  </si>
  <si>
    <t>For non-profit private events no fees charged - resident</t>
  </si>
  <si>
    <t xml:space="preserve"> - non- resident</t>
  </si>
  <si>
    <t>Room Use - Rental</t>
  </si>
  <si>
    <t>Community Room</t>
  </si>
  <si>
    <t>four hour increments - 1/2 day</t>
  </si>
  <si>
    <t>$12.81 per day</t>
  </si>
  <si>
    <t>Council Chambers</t>
  </si>
  <si>
    <t xml:space="preserve">   For profit and fee charged events &amp; classes- resident/Village</t>
  </si>
  <si>
    <t xml:space="preserve"> - resident/Village taxpayer</t>
  </si>
  <si>
    <t>$20.00 daily + $100 deposit</t>
  </si>
  <si>
    <t>$5.00 per half day/ $10.00 full day</t>
  </si>
  <si>
    <t>$40.00 daily + $100 deposit</t>
  </si>
  <si>
    <t>$10.00 per half day/ $20.00 full day</t>
  </si>
  <si>
    <t>All</t>
  </si>
  <si>
    <t>Extra Cleaning charges as incurred</t>
  </si>
  <si>
    <t>Banner on bridge</t>
  </si>
  <si>
    <t>Water:- December 3, 2015</t>
  </si>
  <si>
    <t>Connection  Water Main Tap Fees</t>
  </si>
  <si>
    <t>By Orinance Amendment</t>
  </si>
  <si>
    <t>* w $25 annual increase</t>
  </si>
  <si>
    <t xml:space="preserve">Residential- 3/4" </t>
  </si>
  <si>
    <t>$1,900 DPW $1,750* + meter $150</t>
  </si>
  <si>
    <t>Residential- 1"</t>
  </si>
  <si>
    <t xml:space="preserve"> $1,950 DPW $1,750* + meter $200</t>
  </si>
  <si>
    <t xml:space="preserve">  * DPW costs average of short run and long run- across street- range of $1,000- $2,500</t>
  </si>
  <si>
    <t>Larger meter sizes over 1"</t>
  </si>
  <si>
    <t>Not done by DPW</t>
  </si>
  <si>
    <t>Commercial &amp; Industrial</t>
  </si>
  <si>
    <t>Based on size and use</t>
  </si>
  <si>
    <t xml:space="preserve">$2,000*  </t>
  </si>
  <si>
    <t>* actual contractor costs</t>
  </si>
  <si>
    <t>$13 per front ft.</t>
  </si>
  <si>
    <t>actual costs</t>
  </si>
  <si>
    <t xml:space="preserve">  plus meter charges</t>
  </si>
  <si>
    <t>cost + 20%</t>
  </si>
  <si>
    <t>$225-5,775</t>
  </si>
  <si>
    <t>Outside Village charges are doubled (2 x)</t>
  </si>
  <si>
    <t>Lateral- Water</t>
  </si>
  <si>
    <t>Capital Charge</t>
  </si>
  <si>
    <t>mains exist already- replace in future</t>
  </si>
  <si>
    <t>Monthly in bill by size</t>
  </si>
  <si>
    <t>$500 per unit</t>
  </si>
  <si>
    <t xml:space="preserve"> + 100% Based on size and use</t>
  </si>
  <si>
    <t>100% increase</t>
  </si>
  <si>
    <t>See meter charge sheet</t>
  </si>
  <si>
    <t>Consider less change is rates since there are no new costs- 50% increase</t>
  </si>
  <si>
    <t>Water</t>
  </si>
  <si>
    <t>Useage</t>
  </si>
  <si>
    <t>minimum- 3/4' meter</t>
  </si>
  <si>
    <t>Review by year end</t>
  </si>
  <si>
    <t>No change - review by year end</t>
  </si>
  <si>
    <t>flow 1,000 gallons</t>
  </si>
  <si>
    <t>See meter size chart</t>
  </si>
  <si>
    <t>No change- review by year end</t>
  </si>
  <si>
    <t>Sewer:-   December 3, 2015</t>
  </si>
  <si>
    <t>By Ordinance Amendment</t>
  </si>
  <si>
    <t>Connection Tap- lateral benefit fee per connection</t>
  </si>
  <si>
    <t>Residential</t>
  </si>
  <si>
    <t>already installed- contractor connects</t>
  </si>
  <si>
    <t>$25 per front foot</t>
  </si>
  <si>
    <t>Capital Charge:</t>
  </si>
  <si>
    <t>mains exist already</t>
  </si>
  <si>
    <t xml:space="preserve"> + 50% Based on size and use</t>
  </si>
  <si>
    <t>50% increase</t>
  </si>
  <si>
    <t xml:space="preserve">  mains exist already</t>
  </si>
  <si>
    <t>$2,500 per unit</t>
  </si>
  <si>
    <t>Sewer</t>
  </si>
  <si>
    <t>minimum- 3/4" meter</t>
  </si>
  <si>
    <t>Returned Check</t>
  </si>
  <si>
    <t>Interest on:</t>
  </si>
  <si>
    <t>Taxes- per month accumulating up to 6%</t>
  </si>
  <si>
    <t>per Village Charter</t>
  </si>
  <si>
    <t xml:space="preserve">   accumulates 1% per month beginning September 1</t>
  </si>
  <si>
    <t>Other Billings- Uiltity Billing &amp; Accounts Receivable</t>
  </si>
  <si>
    <t xml:space="preserve">Added Misc. Accounts Reveivable </t>
  </si>
  <si>
    <t>monhtly</t>
  </si>
  <si>
    <t>(10% annual rate)</t>
  </si>
  <si>
    <t>Penalty on:</t>
  </si>
  <si>
    <t>Taxes- After Aug 31 (plus 1% interest per month)</t>
  </si>
  <si>
    <t>Adminsitrative Fee to bills</t>
  </si>
  <si>
    <t>Special Assessemts for confirmation</t>
  </si>
  <si>
    <t xml:space="preserve"> Per Village Charter</t>
  </si>
  <si>
    <t>Hydrant meter rental- plus cost of water at current rate</t>
  </si>
  <si>
    <t>$5.00 per 1,000 gallons</t>
  </si>
  <si>
    <t>no change</t>
  </si>
  <si>
    <t>plus $15.00 admin fee</t>
  </si>
  <si>
    <t xml:space="preserve">Notary  Fee </t>
  </si>
  <si>
    <t>Staff time fee- 5 mintues $2.60</t>
  </si>
  <si>
    <t>Notary Fee for Gun Permit</t>
  </si>
  <si>
    <t>Soliciters and Peddlers License:</t>
  </si>
  <si>
    <t>background check by Police</t>
  </si>
  <si>
    <t>Daily</t>
  </si>
  <si>
    <t>Monthly</t>
  </si>
  <si>
    <t>Vendor Vehicles- (ice cream trucks/vans) - annual</t>
  </si>
  <si>
    <t>same as above</t>
  </si>
  <si>
    <t>new rate for season</t>
  </si>
  <si>
    <t>Contractor Registration- annual</t>
  </si>
  <si>
    <t>Attorney Fees:</t>
  </si>
  <si>
    <t>cost</t>
  </si>
  <si>
    <t>cost  as appropriate</t>
  </si>
  <si>
    <t>Escrow $250 for potential review</t>
  </si>
  <si>
    <t xml:space="preserve">cost </t>
  </si>
  <si>
    <t>escrow for potenital review</t>
  </si>
  <si>
    <t>Septmember 2015</t>
  </si>
  <si>
    <t>Industrial Waste Control Charges</t>
  </si>
  <si>
    <t>Rate</t>
  </si>
  <si>
    <t>Detroit Water &amp; Sewer July 1</t>
  </si>
  <si>
    <t>Meter Size</t>
  </si>
  <si>
    <t>rates are actual costs</t>
  </si>
  <si>
    <t>Rubbish Disposal</t>
  </si>
  <si>
    <t>September 1 , 2015 rates</t>
  </si>
  <si>
    <t>Residential- per household unit rate 9/1/2014</t>
  </si>
  <si>
    <t>Date of contract rate change &amp; amount:</t>
  </si>
  <si>
    <t>65 Gallon Toter- recycling - replacement</t>
  </si>
  <si>
    <t>Commercial- Dumpster per unit- Rate 9/1/2014</t>
  </si>
  <si>
    <t>Schedule of effective date steps</t>
  </si>
  <si>
    <t>Water and Sewer rate changes to be done by Ordinance; all other increases by Resolution</t>
  </si>
  <si>
    <t>September 8 VC meeting-  issue proposed rates and set public hearing for October meeting</t>
  </si>
  <si>
    <t xml:space="preserve">  Publish public hearing notice</t>
  </si>
  <si>
    <t>October 13 meeting - public hearings</t>
  </si>
  <si>
    <t xml:space="preserve">   First Reading of Water and Sewer ordinance changes</t>
  </si>
  <si>
    <t xml:space="preserve">   Resolution to approve all other changes by resolution be be effective November (or December/January)  1</t>
  </si>
  <si>
    <t xml:space="preserve">   Allowing time to update forms and computer applications. </t>
  </si>
  <si>
    <t>November 10 meetng - second reading and adoption of Water and Sewer changes</t>
  </si>
  <si>
    <t>Publish adopted ordinances Nov. 18 issue;  Rates effective no sooner than 15 days after publishing- expected by December 4.</t>
  </si>
  <si>
    <t>January billing</t>
  </si>
  <si>
    <t xml:space="preserve">Building Permit Fee Schedule </t>
  </si>
  <si>
    <r>
      <t>Bond/Deposit</t>
    </r>
    <r>
      <rPr>
        <b/>
        <sz val="10"/>
        <color theme="1"/>
        <rFont val="Calibri"/>
        <family val="2"/>
        <scheme val="minor"/>
      </rPr>
      <t xml:space="preserve">:  </t>
    </r>
    <r>
      <rPr>
        <sz val="10"/>
        <color theme="1"/>
        <rFont val="Calibri"/>
        <family val="2"/>
        <scheme val="minor"/>
      </rPr>
      <t>For additional re-inspection and other fees from the initial permit; any unused balance of funds will be returned to the applicant after final certificate of occupancy.</t>
    </r>
  </si>
  <si>
    <r>
      <t xml:space="preserve">New Single Family Residential Construction:  </t>
    </r>
    <r>
      <rPr>
        <sz val="10"/>
        <color theme="1"/>
        <rFont val="Calibri"/>
        <family val="2"/>
        <scheme val="minor"/>
      </rPr>
      <t>Cost per square foot</t>
    </r>
  </si>
  <si>
    <r>
      <t>Additions/Remodeling</t>
    </r>
    <r>
      <rPr>
        <b/>
        <sz val="10"/>
        <color rgb="FF000000"/>
        <rFont val="Calibri"/>
        <family val="2"/>
        <scheme val="minor"/>
      </rPr>
      <t xml:space="preserve">: </t>
    </r>
  </si>
  <si>
    <r>
      <t xml:space="preserve">Accessory Structures, Including Garages:   </t>
    </r>
    <r>
      <rPr>
        <sz val="10"/>
        <color theme="1"/>
        <rFont val="Calibri"/>
        <family val="2"/>
        <scheme val="minor"/>
      </rPr>
      <t>Cost per square foot (minimum $200.00)</t>
    </r>
  </si>
  <si>
    <r>
      <t>Roof/Awning/Siding</t>
    </r>
    <r>
      <rPr>
        <sz val="10"/>
        <color theme="1"/>
        <rFont val="Calibri"/>
        <family val="2"/>
        <scheme val="minor"/>
      </rPr>
      <t xml:space="preserve">: </t>
    </r>
  </si>
  <si>
    <r>
      <t>Swimming Pools:</t>
    </r>
    <r>
      <rPr>
        <u/>
        <sz val="10"/>
        <color theme="1"/>
        <rFont val="Calibri"/>
        <family val="2"/>
        <scheme val="minor"/>
      </rPr>
      <t xml:space="preserve">   </t>
    </r>
    <r>
      <rPr>
        <sz val="10"/>
        <color theme="1"/>
        <rFont val="Calibri"/>
        <family val="2"/>
        <scheme val="minor"/>
      </rPr>
      <t xml:space="preserve">Cost per square foot (minimum $200.00) </t>
    </r>
  </si>
  <si>
    <r>
      <t>Decks Porches</t>
    </r>
    <r>
      <rPr>
        <u/>
        <sz val="10"/>
        <color theme="1"/>
        <rFont val="Calibri"/>
        <family val="2"/>
        <scheme val="minor"/>
      </rPr>
      <t xml:space="preserve">:  </t>
    </r>
    <r>
      <rPr>
        <sz val="10"/>
        <color theme="1"/>
        <rFont val="Calibri"/>
        <family val="2"/>
        <scheme val="minor"/>
      </rPr>
      <t>Cost per square foot (minimum $150.00)</t>
    </r>
  </si>
  <si>
    <r>
      <t xml:space="preserve">Fences walls/Protective Barriers:   </t>
    </r>
    <r>
      <rPr>
        <sz val="10"/>
        <color theme="1"/>
        <rFont val="Calibri"/>
        <family val="2"/>
        <scheme val="minor"/>
      </rPr>
      <t>Cost per lineal foot (minimum $75.00)</t>
    </r>
  </si>
  <si>
    <r>
      <t xml:space="preserve">New Multiple, Commercial and Industrial:  </t>
    </r>
    <r>
      <rPr>
        <sz val="10"/>
        <color theme="1"/>
        <rFont val="Calibri"/>
        <family val="2"/>
        <scheme val="minor"/>
      </rPr>
      <t>Cost per square foot (minimum $200.00)</t>
    </r>
  </si>
  <si>
    <r>
      <t>Signs</t>
    </r>
    <r>
      <rPr>
        <b/>
        <sz val="10"/>
        <color theme="1"/>
        <rFont val="Calibri"/>
        <family val="2"/>
        <scheme val="minor"/>
      </rPr>
      <t xml:space="preserve">: </t>
    </r>
    <r>
      <rPr>
        <sz val="10"/>
        <color theme="1"/>
        <rFont val="Calibri"/>
        <family val="2"/>
        <scheme val="minor"/>
      </rPr>
      <t>Ground or wall sign (each)  plus Electrical permit if applicable</t>
    </r>
  </si>
  <si>
    <r>
      <t>Demolition</t>
    </r>
    <r>
      <rPr>
        <b/>
        <sz val="10"/>
        <color theme="1"/>
        <rFont val="Calibri"/>
        <family val="2"/>
        <scheme val="minor"/>
      </rPr>
      <t xml:space="preserve">:   </t>
    </r>
    <r>
      <rPr>
        <sz val="10"/>
        <color theme="1"/>
        <rFont val="Calibri"/>
        <family val="2"/>
        <scheme val="minor"/>
      </rPr>
      <t xml:space="preserve">Accessory structures </t>
    </r>
  </si>
  <si>
    <r>
      <t>Re-Inspections/Special Inspection Requests</t>
    </r>
    <r>
      <rPr>
        <sz val="10"/>
        <color theme="1"/>
        <rFont val="Calibri"/>
        <family val="2"/>
        <scheme val="minor"/>
      </rPr>
      <t>:   Per inspection</t>
    </r>
  </si>
  <si>
    <r>
      <t>Plan Review Fees</t>
    </r>
    <r>
      <rPr>
        <sz val="10"/>
        <color theme="1"/>
        <rFont val="Calibri"/>
        <family val="2"/>
        <scheme val="minor"/>
      </rPr>
      <t xml:space="preserve">: </t>
    </r>
  </si>
  <si>
    <r>
      <t>Permit Renewal Fees</t>
    </r>
    <r>
      <rPr>
        <sz val="10"/>
        <color theme="1"/>
        <rFont val="Calibri"/>
        <family val="2"/>
        <scheme val="minor"/>
      </rPr>
      <t>:</t>
    </r>
  </si>
  <si>
    <r>
      <t>Certificate of Zoning Compliance</t>
    </r>
    <r>
      <rPr>
        <sz val="10"/>
        <color theme="1"/>
        <rFont val="Calibri"/>
        <family val="2"/>
        <scheme val="minor"/>
      </rPr>
      <t>:</t>
    </r>
  </si>
  <si>
    <r>
      <t>Fire Department Review</t>
    </r>
    <r>
      <rPr>
        <sz val="10"/>
        <color theme="1"/>
        <rFont val="Calibri"/>
        <family val="2"/>
        <scheme val="minor"/>
      </rPr>
      <t xml:space="preserve"> </t>
    </r>
  </si>
  <si>
    <t>Public Hearing Fee</t>
  </si>
  <si>
    <t>Pre Application Meeting</t>
  </si>
  <si>
    <t>DPW Fees</t>
  </si>
  <si>
    <t>Police Fees</t>
  </si>
  <si>
    <t>Fire Dept. Fees</t>
  </si>
  <si>
    <t>Attorney Fees</t>
  </si>
  <si>
    <t>Application Fees         (One time)</t>
  </si>
  <si>
    <t>Subdivision Plat Review</t>
  </si>
  <si>
    <t xml:space="preserve">Prelimary Plat Review </t>
  </si>
  <si>
    <t xml:space="preserve">Final Plat Review </t>
  </si>
  <si>
    <t>Dimensional Variance</t>
  </si>
  <si>
    <t>Lot Split</t>
  </si>
  <si>
    <t>Alley &amp; Street Vacations</t>
  </si>
  <si>
    <t>Planned Unit Development</t>
  </si>
  <si>
    <t xml:space="preserve">Multi-Family/Commercial/Industrial </t>
  </si>
  <si>
    <t>5-10 acres</t>
  </si>
  <si>
    <t xml:space="preserve">5-10 acres </t>
  </si>
  <si>
    <t>Planning and Zoning Review Fees</t>
  </si>
  <si>
    <t xml:space="preserve">BASIC FEES: </t>
  </si>
  <si>
    <t>Residential - New Construction</t>
  </si>
  <si>
    <t>Commercial/Industrial - New Construction</t>
  </si>
  <si>
    <t>Up  to 1,500 sq ft</t>
  </si>
  <si>
    <t>Up  to 3,000 sq ft</t>
  </si>
  <si>
    <t>1,501 - 3,000 sq ft</t>
  </si>
  <si>
    <t>3,001 - 8,000 sq ft</t>
  </si>
  <si>
    <t>over 3,000 sq ft</t>
  </si>
  <si>
    <t>8,001 - 13,000 sq ft</t>
  </si>
  <si>
    <t>13,001 - 20,000 sq ft</t>
  </si>
  <si>
    <t>over 20,000 sq ft</t>
  </si>
  <si>
    <t>Remodel Res. Addition/ Garage:</t>
  </si>
  <si>
    <t>ADDITIONAL WORK:</t>
  </si>
  <si>
    <t>FEE</t>
  </si>
  <si>
    <t>$15/$50</t>
  </si>
  <si>
    <t>2.Service: Up to 200 Amps</t>
  </si>
  <si>
    <t>3.201 – 400 Amps</t>
  </si>
  <si>
    <t>4.Over 401 Amps</t>
  </si>
  <si>
    <t>5.Temp Service to 200 Amps</t>
  </si>
  <si>
    <t>6.AC Interrupt Service</t>
  </si>
  <si>
    <t>7.First 25 Lights/Switch/Receptacles</t>
  </si>
  <si>
    <t>8.Each Additional Set of 20</t>
  </si>
  <si>
    <t>9.Residential AC</t>
  </si>
  <si>
    <t>10.Furnace – Unit Heater</t>
  </si>
  <si>
    <t>11.Appliances/Disposals/Dishwasher</t>
  </si>
  <si>
    <t>12.Power outlets (ranges, dryers,etc.)</t>
  </si>
  <si>
    <t>13.Signs: Sidewalk inspection required</t>
  </si>
  <si>
    <t>14.Each Additional Sign/Neon</t>
  </si>
  <si>
    <t>15.Pools/Hot Tubs/Spas</t>
  </si>
  <si>
    <t>16.Feeders-Buss Ducts, etc. per 50</t>
  </si>
  <si>
    <t>17.Res. Smoke detectors up to 8units, 120 volts</t>
  </si>
  <si>
    <t>18.Low Voltage Smoke Alarm with Panel</t>
  </si>
  <si>
    <t>Application Fee (non-refundable) Under 10k, $15.00. Over 10k, $50.00</t>
  </si>
  <si>
    <t>19. Each Sub Panel (30-200 Amps)</t>
  </si>
  <si>
    <t>20. Sub Panel Over 200 Amps</t>
  </si>
  <si>
    <t>21. Motors: 1/4 HP to 10 HP each</t>
  </si>
  <si>
    <t>22. Over 10 HP to 30 HP each</t>
  </si>
  <si>
    <t>23. Over 30 HP</t>
  </si>
  <si>
    <t>24. Fire Alarm Panel</t>
  </si>
  <si>
    <t>25.Each Alarm Device</t>
  </si>
  <si>
    <t>26. First Circuit</t>
  </si>
  <si>
    <t>27. Each Additional Circuit</t>
  </si>
  <si>
    <t>28. Energy Retrofit - Temp- Control</t>
  </si>
  <si>
    <t>29. Additional/Special/Safety Insp.</t>
  </si>
  <si>
    <t>30. Commercial HVAC 5 tons or less</t>
  </si>
  <si>
    <t>31. Commercial HVAC over 5 tons</t>
  </si>
  <si>
    <t>32. Re-inspection Fee</t>
  </si>
  <si>
    <t>REGISTRATION FEE:</t>
  </si>
  <si>
    <t xml:space="preserve">Electrical Permit Fee Schedule </t>
  </si>
  <si>
    <t xml:space="preserve">Plumbing Permit Fee Schedule </t>
  </si>
  <si>
    <t>2. Auto Washer</t>
  </si>
  <si>
    <t>3. Backflow Preventer</t>
  </si>
  <si>
    <t>4. Backwater Valves</t>
  </si>
  <si>
    <t>5. Bathtub</t>
  </si>
  <si>
    <t>6. Catch Basin</t>
  </si>
  <si>
    <t>7. Dental Chair</t>
  </si>
  <si>
    <t>8. Dishwasher</t>
  </si>
  <si>
    <t>9. Drains up to 6”</t>
  </si>
  <si>
    <t>10. Drains over 6”</t>
  </si>
  <si>
    <t>11. Drinking Fountain</t>
  </si>
  <si>
    <t>13. Floor Drain</t>
  </si>
  <si>
    <t>14. Garbage Disposal</t>
  </si>
  <si>
    <t>15. Grease Trap</t>
  </si>
  <si>
    <t>16. Hose Bibs</t>
  </si>
  <si>
    <t>17. Humidifier</t>
  </si>
  <si>
    <t>18. Inside Drain (Weep)</t>
  </si>
  <si>
    <t>19. Laundry Tray</t>
  </si>
  <si>
    <t>20. Lavatory</t>
  </si>
  <si>
    <t>21. Lawn Sprinklers</t>
  </si>
  <si>
    <t>22. Safe Waste</t>
  </si>
  <si>
    <t>23. Sewers to 6”</t>
  </si>
  <si>
    <t>24. Sewers over 6”</t>
  </si>
  <si>
    <t>1. Application Fee (non- refundable) Under 10k, $15.00. Over 10k, $50.00</t>
  </si>
  <si>
    <t>25. Shower Trap</t>
  </si>
  <si>
    <t>26. Sink</t>
  </si>
  <si>
    <t>27. Stacks/Vents</t>
  </si>
  <si>
    <t>28. Sump with Pump</t>
  </si>
  <si>
    <t>29. Urinal</t>
  </si>
  <si>
    <t>30. Water Closet</t>
  </si>
  <si>
    <t>31. Water Distribution ¾”</t>
  </si>
  <si>
    <t>32. Water Distribution 1”</t>
  </si>
  <si>
    <t>33. Water Distribution 1-1/4”</t>
  </si>
  <si>
    <t>34. Water Distribution 1-1/2”</t>
  </si>
  <si>
    <t>35. Water Distribution 2”</t>
  </si>
  <si>
    <t>36. Water Distribution 2 ½”</t>
  </si>
  <si>
    <t>37. Water Distribution 3”</t>
  </si>
  <si>
    <t>38. Water Distribution 4”</t>
  </si>
  <si>
    <t>39. Water Distribution over 4”</t>
  </si>
  <si>
    <t>40. Water Heater (New / Replace)</t>
  </si>
  <si>
    <t>41.Water Service/Underground</t>
  </si>
  <si>
    <t>42. MXU</t>
  </si>
  <si>
    <t>43. Meter Cost</t>
  </si>
  <si>
    <t>(Cost based on size of meter)</t>
  </si>
  <si>
    <t>44. Re-Inspection Fee</t>
  </si>
  <si>
    <t>MINIMUM PERMIT FEE: (does not include application fee)</t>
  </si>
  <si>
    <t xml:space="preserve">Mechanical Permit Fee Schedule </t>
  </si>
  <si>
    <t>2. Air Cleaner</t>
  </si>
  <si>
    <t>3. Air Conditioner – Remote Unit 1-10 HP</t>
  </si>
  <si>
    <t>4. Air Conditioner – Remote Unit 11-50 HP</t>
  </si>
  <si>
    <t>5. Air Conditioner – Remote Unit Over 50 HP</t>
  </si>
  <si>
    <t>6. Air Conditioner - Self-Contained Unit</t>
  </si>
  <si>
    <t>7. Air Handling System Vent/FanUnder 1,500 CFM</t>
  </si>
  <si>
    <t>8. Air Handling System Vent/Fan1,500- 10,000 CFM</t>
  </si>
  <si>
    <t>9.Air Handling System Vent/FanOver 10,000 CFM</t>
  </si>
  <si>
    <t>10. Auto Flue Damper</t>
  </si>
  <si>
    <t>11. Auto Flue Damper – Part of Furnace</t>
  </si>
  <si>
    <t>12. Chimney Liner</t>
  </si>
  <si>
    <t>13. Ductwork</t>
  </si>
  <si>
    <t>14. Fire Sprinkler System 1-20 Heads</t>
  </si>
  <si>
    <t>15. Fire Sprinkler System – EachAdditional Head</t>
  </si>
  <si>
    <t>16. Fire Suppression System 2-1/2” thru 4”</t>
  </si>
  <si>
    <t>17. Fire Suppression System Over 4”</t>
  </si>
  <si>
    <t>18. Gas, Oil or Space Heater</t>
  </si>
  <si>
    <t>19. Gas Piping – First Two Openings</t>
  </si>
  <si>
    <t>20. Gas Piping – Each Additional Opening</t>
  </si>
  <si>
    <t>1. Application Fee (non-refundable) Under 10k, $15.00. Over 10k, $50.00</t>
  </si>
  <si>
    <t>21. Gas/Oil Furnace – up to 400k BTU</t>
  </si>
  <si>
    <t>22. Gas/Oil Furnace – 400k to1,000,000 BTU</t>
  </si>
  <si>
    <t>23. Gas/Oil Furnace over 1,000,000 BTU</t>
  </si>
  <si>
    <t>24. Geo-Thermal up to 100k BTU</t>
  </si>
  <si>
    <t>25. Geo-Thermal over 100k BTU</t>
  </si>
  <si>
    <t>26. Heat Pumps – up to 50k BTU</t>
  </si>
  <si>
    <t>27. Heat Pumps – up to 200k BTU</t>
  </si>
  <si>
    <t>28. Heat Pumps from 201k-500k BTU</t>
  </si>
  <si>
    <t>29. Heat Pumps over 500k BTU</t>
  </si>
  <si>
    <t>30. Hood &amp; Duct Suppression System – Minimum</t>
  </si>
  <si>
    <t>31. Hood &amp; Duct Suppression System – Each additional system at same establishment</t>
  </si>
  <si>
    <t>32. Humidifier</t>
  </si>
  <si>
    <t>33. Hydronic Floor Heat – up to 2,000 sq. ft.</t>
  </si>
  <si>
    <t>34. Hydronic Floor Heat – over 2,000 sq. ft.</t>
  </si>
  <si>
    <t>35. Manufactured Fire Place (gas or solid fuel), Stoves (solid fuel)</t>
  </si>
  <si>
    <t>36. V.A.V. (Variable Air Volume) Boxes</t>
  </si>
  <si>
    <t>37. Water Heater</t>
  </si>
  <si>
    <t>38. Re-Inspection Fee</t>
  </si>
  <si>
    <t>39. MINIMUM PERMIT FEE: (does not include application fee)</t>
  </si>
  <si>
    <t xml:space="preserve">40. REGISTRATION FEE: </t>
  </si>
  <si>
    <t>Sign Permit</t>
  </si>
  <si>
    <t>Application fee</t>
  </si>
  <si>
    <t>Permit Fee per sign</t>
  </si>
  <si>
    <t>Registration Fee</t>
  </si>
  <si>
    <t xml:space="preserve">Special Land Use Fee (If needed) </t>
  </si>
  <si>
    <t xml:space="preserve">Basic Fees: </t>
  </si>
  <si>
    <t>$60                             with tear off  $80.00</t>
  </si>
  <si>
    <t>McKenna Planning &amp; Zoning Fees</t>
  </si>
  <si>
    <t xml:space="preserve">Land Divisions </t>
  </si>
  <si>
    <t xml:space="preserve">Zoning Changes </t>
  </si>
  <si>
    <t xml:space="preserve">Zoning Board of Appeals </t>
  </si>
  <si>
    <t>Sign Approvals</t>
  </si>
  <si>
    <t>PC Design Approval</t>
  </si>
  <si>
    <t xml:space="preserve">Site Condominiums </t>
  </si>
  <si>
    <t>Zoning Compliance Approval</t>
  </si>
  <si>
    <t>Rezoning / Text Amedments</t>
  </si>
  <si>
    <t>Basic Fees</t>
  </si>
  <si>
    <t>Less than 1 acre</t>
  </si>
  <si>
    <t xml:space="preserve">See Sign Permit Schedule </t>
  </si>
  <si>
    <t xml:space="preserve">                  Each Additional Review </t>
  </si>
  <si>
    <t>Potential Total Upfront  Fees</t>
  </si>
  <si>
    <t xml:space="preserve">Water </t>
  </si>
  <si>
    <t>Residential - 3/4"</t>
  </si>
  <si>
    <t>Residential - 1"</t>
  </si>
  <si>
    <t>Total Cost</t>
  </si>
  <si>
    <t>Water Tap Fee</t>
  </si>
  <si>
    <t>Sewer Tap fee</t>
  </si>
  <si>
    <t>Meter Over 1"</t>
  </si>
  <si>
    <t>Sewer Capital fee</t>
  </si>
  <si>
    <t>Meter fee</t>
  </si>
  <si>
    <t>Water Capital fee</t>
  </si>
  <si>
    <t>Animal Boarding Kennels (per sq foot)</t>
  </si>
  <si>
    <t>Auto Dealers (per sq foot)</t>
  </si>
  <si>
    <t>Bakery (per sq foot)</t>
  </si>
  <si>
    <t>Bank (per sq foot)</t>
  </si>
  <si>
    <t>Banquet Hall - Food &amp; alcoholic Beverages (per sq foot)</t>
  </si>
  <si>
    <t>Banquet Hall - Food Only (per sq foot)</t>
  </si>
  <si>
    <t>Barber Shop (per sq foot)</t>
  </si>
  <si>
    <t>Bar (per sq foot)</t>
  </si>
  <si>
    <t>Beauty Shop &amp; Men's Hair Styling (per sq foot)</t>
  </si>
  <si>
    <t>Bowling Alley (Per Lane) plus bars and restaurants to be computed at their respective unit factor</t>
  </si>
  <si>
    <t>Bicycle, motorcycle, sales &amp; services (per sq foot)</t>
  </si>
  <si>
    <t>Car wash</t>
  </si>
  <si>
    <t>Manual (per stall)</t>
  </si>
  <si>
    <t>semiautomatic - Mechanical without conveyor (Per stall)</t>
  </si>
  <si>
    <t>automatic - with conveyor (per stall)</t>
  </si>
  <si>
    <t>automatic - with conveyor and recycling water (per stall)</t>
  </si>
  <si>
    <t>Catalog store - Renovation shops (per sq foot)</t>
  </si>
  <si>
    <t>Church (per sq foot)</t>
  </si>
  <si>
    <t>Clinic (per sq foot)</t>
  </si>
  <si>
    <t>Cleaners - Pickup only (per sq foot)</t>
  </si>
  <si>
    <t>Cleaners - with pressing facility (per press)</t>
  </si>
  <si>
    <t xml:space="preserve">College (to be reviewed seperatly by Council </t>
  </si>
  <si>
    <t>Convalescent Home (per bed)</t>
  </si>
  <si>
    <t>Restaurant/Kitchen (per sq foot)</t>
  </si>
  <si>
    <t>Convents (per sq foot)</t>
  </si>
  <si>
    <t>Country Club (per member) plus restrayunts, etc at their respective rates</t>
  </si>
  <si>
    <t>Day care Center (per sq foot)</t>
  </si>
  <si>
    <t>Dime Store - Without Fountain Service (per sq foot)</t>
  </si>
  <si>
    <t>Dime Store - With Fountain Service (per sq foot)</t>
  </si>
  <si>
    <t>Dormitory (per bed)</t>
  </si>
  <si>
    <t>Drugstore - without fountain service (per sq foot)</t>
  </si>
  <si>
    <t>Drugstore - with fountain service (per sq foot)</t>
  </si>
  <si>
    <t>Factory</t>
  </si>
  <si>
    <t>Office &amp; production - Exclusive of excessive industrial use (per sq foot)</t>
  </si>
  <si>
    <t>Industrial wasts will be assigned such sanitary use factors as shall be appropriate in each individual instance upon petition to the Village Council and approval of the County Department of Public Works (per sq foot)</t>
  </si>
  <si>
    <t>Florist (per sq foot)</t>
  </si>
  <si>
    <t>Fraternal Organization (per hall) plus bars, restaurants, pools, etc at their respective rates</t>
  </si>
  <si>
    <t>Funeral Home (per sq foot)</t>
  </si>
  <si>
    <t>Garage (per sq foot)</t>
  </si>
  <si>
    <t>Game Shop (per sq foot)</t>
  </si>
  <si>
    <t>general retail store (per sq foot)</t>
  </si>
  <si>
    <t>General grocery store (per sq foot)</t>
  </si>
  <si>
    <t>Driving Rnages and Putt Putt (per sq foot)</t>
  </si>
  <si>
    <t xml:space="preserve">Health Club </t>
  </si>
  <si>
    <t>With shower and/or pool (per sq foot)</t>
  </si>
  <si>
    <t>Without shower and/or pool (per sq foot)</t>
  </si>
  <si>
    <t>Hospital (per bed) Plus restauramts, facilities, etc at their individual rates</t>
  </si>
  <si>
    <t>Hotel, Motel, Tourist Courts (per bedroom) plus restaurants, facilities, etc at their individual rates</t>
  </si>
  <si>
    <t>Ice Rink (per seat) plus restaurants, etc at their individual rates</t>
  </si>
  <si>
    <t>Laundry (per washer)</t>
  </si>
  <si>
    <t>plus storage under room (per sq foot)</t>
  </si>
  <si>
    <t>Office building (usable office space, general use (per sq foot)</t>
  </si>
  <si>
    <t>Party Store (per sq foot)</t>
  </si>
  <si>
    <t>Pool Hall (per table)</t>
  </si>
  <si>
    <t>Public institution other than hospital (per sq foot)</t>
  </si>
  <si>
    <t>Raquet Club (per court) plus (per specttaor seat) plus (per employee)</t>
  </si>
  <si>
    <t>Conventional (per sq foot)</t>
  </si>
  <si>
    <t>Fast food (per restaurant)</t>
  </si>
  <si>
    <t xml:space="preserve">all other (Per restaurant </t>
  </si>
  <si>
    <t>Roller Rink (per seat) plus snack bars, etc per unit factor</t>
  </si>
  <si>
    <t>Rooming house (no meals) (flat plus per roomer</t>
  </si>
  <si>
    <t>School - gyms are considered classrooms (per Classroom) plus pool sat their respective unit factors</t>
  </si>
  <si>
    <t>Summer camp (per housing unit)</t>
  </si>
  <si>
    <t>Swimming Pools (commercial use) (per sq foot)</t>
  </si>
  <si>
    <t>Telephone switching sttaions (per sq foot)</t>
  </si>
  <si>
    <t>Theater - Drive in (per car space</t>
  </si>
  <si>
    <t>Utility substation (per sq foot)</t>
  </si>
  <si>
    <t>Warehouse (per sq foot)</t>
  </si>
  <si>
    <t xml:space="preserve">Not listed - Set by Council Resolution </t>
  </si>
  <si>
    <t xml:space="preserve">Rate Factor </t>
  </si>
  <si>
    <t>$765.00 + 168.00 per</t>
  </si>
  <si>
    <t>Boarding school (per boarder)</t>
  </si>
  <si>
    <t>Boardinghouse (with meals (per boarder)</t>
  </si>
  <si>
    <t>$865.00 + 168.00 per</t>
  </si>
  <si>
    <t xml:space="preserve">245 per lane </t>
  </si>
  <si>
    <t>$1829.00 per stall</t>
  </si>
  <si>
    <t>$10,248.00 per stall</t>
  </si>
  <si>
    <t>$27,253.00 per stall</t>
  </si>
  <si>
    <t>$6,977.00 per stall</t>
  </si>
  <si>
    <t>$918.00 per press</t>
  </si>
  <si>
    <t>n/a</t>
  </si>
  <si>
    <t>$168.00 per bed</t>
  </si>
  <si>
    <t>$61.00 per member</t>
  </si>
  <si>
    <t>$765.00 + $168 per bed</t>
  </si>
  <si>
    <t>$765.00 per hall</t>
  </si>
  <si>
    <t>$599 per bed</t>
  </si>
  <si>
    <t>$392.00 per bedroom</t>
  </si>
  <si>
    <t>$61 per seat</t>
  </si>
  <si>
    <t>$192.00 per washer</t>
  </si>
  <si>
    <t>Lumberyard (per sq foot) plus storage under room (per sq foot)</t>
  </si>
  <si>
    <t>$245.00 per table</t>
  </si>
  <si>
    <t xml:space="preserve">$245.00 per court + $61.00 per both </t>
  </si>
  <si>
    <t xml:space="preserve">$4622.00 per </t>
  </si>
  <si>
    <t>$1485.00 per</t>
  </si>
  <si>
    <t>$765.00 + $110 per roomer</t>
  </si>
  <si>
    <t xml:space="preserve">$765 per classroom </t>
  </si>
  <si>
    <t>$115.00 per gas hose</t>
  </si>
  <si>
    <t>Service Station (per gas hose)</t>
  </si>
  <si>
    <t>$765.00 per housing unit</t>
  </si>
  <si>
    <t>$15.30 per car space</t>
  </si>
  <si>
    <t>$9.81 per seat</t>
  </si>
  <si>
    <t>Admin Fee</t>
  </si>
  <si>
    <t>MXU Reader</t>
  </si>
  <si>
    <t>Fire Suppression 2"</t>
  </si>
  <si>
    <t>Fire Suppression 4"</t>
  </si>
  <si>
    <t>Fire Suppression 6"</t>
  </si>
  <si>
    <r>
      <t>12. Fire Suppression (Per Head)</t>
    </r>
    <r>
      <rPr>
        <b/>
        <sz val="11"/>
        <color theme="1"/>
        <rFont val="Calibri"/>
        <family val="2"/>
        <scheme val="minor"/>
      </rPr>
      <t xml:space="preserve"> Oxford Fire Inspection $25.00 Payable to Oxford Fire Department </t>
    </r>
  </si>
  <si>
    <t>WATER MAIN TAP FEES</t>
  </si>
  <si>
    <t xml:space="preserve">Residential </t>
  </si>
  <si>
    <t>.40 (Per 1000 sq feet</t>
  </si>
  <si>
    <t>.06 (per eat)</t>
  </si>
  <si>
    <t>.30 (per booth)</t>
  </si>
  <si>
    <t>.20 (per person)</t>
  </si>
  <si>
    <t>.35 (per person)</t>
  </si>
  <si>
    <t>.20 (per alley)</t>
  </si>
  <si>
    <t>.01 (per seat)</t>
  </si>
  <si>
    <t>.06 (per employee)</t>
  </si>
  <si>
    <t>.65 (per doctor)</t>
  </si>
  <si>
    <t>.30 (per bed)</t>
  </si>
  <si>
    <t>.25 (per person)</t>
  </si>
  <si>
    <t>.10 (per seat)</t>
  </si>
  <si>
    <t>1.50 (per 1000 sq feet)</t>
  </si>
  <si>
    <t>2.50 (per hall)</t>
  </si>
  <si>
    <t>1.10 (per 1000 sq feet)</t>
  </si>
  <si>
    <t>1.40 (per bed)</t>
  </si>
  <si>
    <t>.25 (per room)</t>
  </si>
  <si>
    <t>.50 (per washer)</t>
  </si>
  <si>
    <t>.60 (per 1000 sq feet)</t>
  </si>
  <si>
    <t>.40 (per employee)</t>
  </si>
  <si>
    <t>.16 (per seat)</t>
  </si>
  <si>
    <t>.167 (per person)</t>
  </si>
  <si>
    <t>1.50 (per classroom w/o shower/pool) 2.00 (per classroom w/ showers/pool) 2.50 (per classroom w/ cafeteria)</t>
  </si>
  <si>
    <t>.30 (per pump)</t>
  </si>
  <si>
    <t>3.50 ( per 1000 sq feet)</t>
  </si>
  <si>
    <t>.05 (per car space)</t>
  </si>
  <si>
    <t>Theatre - indoor (per seat)</t>
  </si>
  <si>
    <t>.001 (per weekly hours of operation x seats)</t>
  </si>
  <si>
    <t xml:space="preserve">.10 (per 1000 sq feet) </t>
  </si>
  <si>
    <t>Store or group of stores (per sq foot)</t>
  </si>
  <si>
    <t>.20 (per employee)</t>
  </si>
  <si>
    <t>Rate Factor</t>
  </si>
  <si>
    <t xml:space="preserve">Time &amp; Material + 20% (2,000 minimum) </t>
  </si>
  <si>
    <t xml:space="preserve">Water Unit Multiplier </t>
  </si>
  <si>
    <t>Sewer Unit Multiplier</t>
  </si>
  <si>
    <t xml:space="preserve">Total Cost </t>
  </si>
  <si>
    <t>.08 (per booth)</t>
  </si>
  <si>
    <t xml:space="preserve">Sewer Tap fee </t>
  </si>
  <si>
    <t xml:space="preserve">Unit Rate Factor </t>
  </si>
  <si>
    <t>Unit Rate Factor</t>
  </si>
  <si>
    <t>Meter Fee</t>
  </si>
  <si>
    <t xml:space="preserve">Commercial, Industrial, Connections over 1" </t>
  </si>
  <si>
    <t>Industrial wastes will be assigned such sanitary use factors as shall be appropriate in each individual instance upon petition to the Village Council and approval of the County Department of Public Works (per sq foot)</t>
  </si>
  <si>
    <t>Special Event Reviews</t>
  </si>
  <si>
    <t xml:space="preserve">Adopted May 22, 2018 </t>
  </si>
  <si>
    <t>Site Plan Review</t>
  </si>
  <si>
    <t>Engineering Plan Review</t>
  </si>
  <si>
    <t>up to 3 acres</t>
  </si>
  <si>
    <t>Varies</t>
  </si>
  <si>
    <t>Rowe PSC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</si>
</sst>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m/d/yy;@"/>
    <numFmt numFmtId="165" formatCode="_(&quot;$&quot;* #,##0_);_(&quot;$&quot;* \(#,##0\);_(&quot;$&quot;* &quot;-&quot;??_);_(@_)"/>
    <numFmt numFmtId="166" formatCode="_(* #,##0_);_(* \(#,##0\);_(* &quot;-&quot;??_);_(@_)"/>
    <numFmt numFmtId="167" formatCode="0.0%"/>
    <numFmt numFmtId="168" formatCode="0.000%"/>
    <numFmt numFmtId="169" formatCode="&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0"/>
      <name val="Arial"/>
      <family val="2"/>
    </font>
    <font>
      <b/>
      <sz val="10"/>
      <name val="Arial"/>
      <family val="2"/>
    </font>
    <font>
      <b/>
      <u/>
      <sz val="10"/>
      <name val="Arial"/>
      <family val="2"/>
    </font>
    <font>
      <i/>
      <sz val="10"/>
      <name val="Arial"/>
      <family val="2"/>
    </font>
    <font>
      <b/>
      <sz val="11"/>
      <color indexed="8"/>
      <name val="Calibri"/>
      <family val="2"/>
    </font>
    <font>
      <sz val="8"/>
      <color theme="1"/>
      <name val="Calibri"/>
      <family val="2"/>
      <scheme val="minor"/>
    </font>
    <font>
      <b/>
      <sz val="14"/>
      <color indexed="8"/>
      <name val="Calibri"/>
      <family val="2"/>
    </font>
    <font>
      <b/>
      <i/>
      <sz val="11"/>
      <color indexed="8"/>
      <name val="Calibri"/>
      <family val="2"/>
    </font>
    <font>
      <i/>
      <sz val="11"/>
      <color indexed="8"/>
      <name val="Calibri"/>
      <family val="2"/>
    </font>
    <font>
      <b/>
      <u/>
      <sz val="11"/>
      <color indexed="8"/>
      <name val="Calibri"/>
      <family val="2"/>
    </font>
    <font>
      <b/>
      <i/>
      <u/>
      <sz val="11"/>
      <color indexed="8"/>
      <name val="Calibri"/>
      <family val="2"/>
    </font>
    <font>
      <u/>
      <sz val="11"/>
      <color indexed="8"/>
      <name val="Calibri"/>
      <family val="2"/>
    </font>
    <font>
      <sz val="11"/>
      <color indexed="8"/>
      <name val="Calibri"/>
      <family val="2"/>
    </font>
    <font>
      <b/>
      <sz val="10"/>
      <color indexed="8"/>
      <name val="Calibri"/>
      <family val="2"/>
    </font>
    <font>
      <sz val="8"/>
      <color indexed="8"/>
      <name val="Calibri"/>
      <family val="2"/>
    </font>
    <font>
      <strike/>
      <sz val="11"/>
      <color indexed="8"/>
      <name val="Calibri"/>
      <family val="2"/>
    </font>
    <font>
      <b/>
      <u val="singleAccounting"/>
      <sz val="11"/>
      <color indexed="8"/>
      <name val="Calibri"/>
      <family val="2"/>
    </font>
    <font>
      <i/>
      <sz val="11"/>
      <color theme="1"/>
      <name val="Calibri"/>
      <family val="2"/>
      <scheme val="minor"/>
    </font>
    <font>
      <sz val="9"/>
      <color indexed="8"/>
      <name val="Calibri"/>
      <family val="2"/>
    </font>
    <font>
      <i/>
      <sz val="10"/>
      <color indexed="8"/>
      <name val="Calibri"/>
      <family val="2"/>
    </font>
    <font>
      <b/>
      <u/>
      <sz val="10"/>
      <color theme="1"/>
      <name val="Calibri"/>
      <family val="2"/>
      <scheme val="minor"/>
    </font>
    <font>
      <sz val="10"/>
      <color theme="1"/>
      <name val="Calibri"/>
      <family val="2"/>
      <scheme val="minor"/>
    </font>
    <font>
      <b/>
      <sz val="10"/>
      <color theme="1"/>
      <name val="Calibri"/>
      <family val="2"/>
      <scheme val="minor"/>
    </font>
    <font>
      <b/>
      <u/>
      <sz val="10"/>
      <color rgb="FF000000"/>
      <name val="Calibri"/>
      <family val="2"/>
      <scheme val="minor"/>
    </font>
    <font>
      <b/>
      <sz val="10"/>
      <color rgb="FF000000"/>
      <name val="Calibri"/>
      <family val="2"/>
      <scheme val="minor"/>
    </font>
    <font>
      <sz val="10"/>
      <color rgb="FF000000"/>
      <name val="Calibri"/>
      <family val="2"/>
      <scheme val="minor"/>
    </font>
    <font>
      <u/>
      <sz val="10"/>
      <color theme="1"/>
      <name val="Calibri"/>
      <family val="2"/>
      <scheme val="minor"/>
    </font>
    <font>
      <b/>
      <sz val="8"/>
      <name val="Arial"/>
      <family val="2"/>
    </font>
    <font>
      <b/>
      <sz val="10"/>
      <color theme="1"/>
      <name val="Times New Roman"/>
      <family val="1"/>
    </font>
    <font>
      <b/>
      <sz val="11"/>
      <color theme="1"/>
      <name val="Times New Roman"/>
      <family val="1"/>
    </font>
    <font>
      <sz val="11"/>
      <color theme="1"/>
      <name val="Times New Roman"/>
      <family val="1"/>
    </font>
    <font>
      <b/>
      <u/>
      <sz val="16"/>
      <color theme="1"/>
      <name val="Calibri"/>
      <family val="2"/>
      <scheme val="minor"/>
    </font>
    <font>
      <b/>
      <sz val="14"/>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3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6" fillId="0" borderId="0" xfId="0" applyFont="1"/>
    <xf numFmtId="0" fontId="7" fillId="0" borderId="0" xfId="0" applyFont="1" applyAlignment="1">
      <alignment horizontal="center" wrapText="1"/>
    </xf>
    <xf numFmtId="44" fontId="0" fillId="0" borderId="0" xfId="2" applyFont="1"/>
    <xf numFmtId="0" fontId="0" fillId="0" borderId="0" xfId="0" applyAlignment="1">
      <alignment horizontal="center"/>
    </xf>
    <xf numFmtId="43" fontId="0" fillId="0" borderId="0" xfId="1" applyFont="1"/>
    <xf numFmtId="44" fontId="0" fillId="0" borderId="0" xfId="2" applyFont="1" applyAlignment="1">
      <alignment horizontal="right"/>
    </xf>
    <xf numFmtId="43" fontId="8" fillId="0" borderId="0" xfId="1" applyFont="1"/>
    <xf numFmtId="0" fontId="0" fillId="0" borderId="1" xfId="0" applyBorder="1"/>
    <xf numFmtId="0" fontId="9" fillId="0" borderId="1" xfId="0" applyFont="1" applyBorder="1"/>
    <xf numFmtId="14" fontId="9" fillId="0" borderId="1" xfId="0" applyNumberFormat="1" applyFont="1" applyBorder="1"/>
    <xf numFmtId="14" fontId="10" fillId="0" borderId="1" xfId="0" applyNumberFormat="1" applyFont="1" applyBorder="1"/>
    <xf numFmtId="0" fontId="11" fillId="0" borderId="1" xfId="0" applyFont="1" applyBorder="1"/>
    <xf numFmtId="0" fontId="0" fillId="0" borderId="1" xfId="0" applyBorder="1" applyAlignment="1">
      <alignment horizontal="center"/>
    </xf>
    <xf numFmtId="0" fontId="12" fillId="2" borderId="1" xfId="0" applyFont="1" applyFill="1" applyBorder="1" applyAlignment="1">
      <alignment horizontal="center"/>
    </xf>
    <xf numFmtId="0" fontId="9" fillId="0" borderId="1" xfId="0" applyFont="1" applyBorder="1" applyAlignment="1">
      <alignment horizontal="center"/>
    </xf>
    <xf numFmtId="0" fontId="14" fillId="0" borderId="1" xfId="0" applyFont="1" applyBorder="1"/>
    <xf numFmtId="0" fontId="14" fillId="0" borderId="1" xfId="0" applyFont="1" applyBorder="1" applyAlignment="1">
      <alignment horizontal="center"/>
    </xf>
    <xf numFmtId="0" fontId="15" fillId="2" borderId="1" xfId="0" applyFont="1" applyFill="1" applyBorder="1" applyAlignment="1">
      <alignment horizontal="center"/>
    </xf>
    <xf numFmtId="164" fontId="15" fillId="2" borderId="1" xfId="0" applyNumberFormat="1" applyFont="1" applyFill="1" applyBorder="1" applyAlignment="1">
      <alignment horizontal="center"/>
    </xf>
    <xf numFmtId="15" fontId="15" fillId="2" borderId="1" xfId="0" applyNumberFormat="1" applyFont="1" applyFill="1" applyBorder="1" applyAlignment="1">
      <alignment horizontal="center"/>
    </xf>
    <xf numFmtId="44" fontId="17" fillId="0" borderId="1" xfId="2" applyFont="1" applyBorder="1"/>
    <xf numFmtId="44" fontId="17" fillId="0" borderId="1" xfId="2" quotePrefix="1" applyFont="1" applyBorder="1"/>
    <xf numFmtId="0" fontId="0" fillId="0" borderId="1" xfId="0" applyBorder="1" applyAlignment="1">
      <alignment horizontal="right"/>
    </xf>
    <xf numFmtId="44" fontId="17" fillId="0" borderId="1" xfId="2" applyNumberFormat="1" applyFont="1" applyBorder="1"/>
    <xf numFmtId="0" fontId="12" fillId="0" borderId="1" xfId="0" applyFont="1" applyFill="1" applyBorder="1" applyAlignment="1">
      <alignment horizontal="center"/>
    </xf>
    <xf numFmtId="0" fontId="9" fillId="0" borderId="1" xfId="0" applyFont="1" applyFill="1" applyBorder="1" applyAlignment="1">
      <alignment horizontal="center"/>
    </xf>
    <xf numFmtId="0" fontId="18" fillId="0" borderId="1" xfId="0" applyFont="1" applyFill="1" applyBorder="1" applyAlignment="1">
      <alignment horizontal="center"/>
    </xf>
    <xf numFmtId="0" fontId="19" fillId="0" borderId="1" xfId="0" applyFont="1" applyBorder="1"/>
    <xf numFmtId="44" fontId="9" fillId="0" borderId="1" xfId="2" applyFont="1" applyBorder="1"/>
    <xf numFmtId="44" fontId="0" fillId="0" borderId="1" xfId="2" applyFont="1" applyBorder="1"/>
    <xf numFmtId="44" fontId="17" fillId="0" borderId="1" xfId="2" applyFont="1" applyBorder="1" applyAlignment="1">
      <alignment horizontal="center"/>
    </xf>
    <xf numFmtId="44" fontId="9" fillId="0" borderId="1" xfId="2" applyFont="1" applyBorder="1" applyAlignment="1">
      <alignment horizontal="center"/>
    </xf>
    <xf numFmtId="0" fontId="0" fillId="0" borderId="1" xfId="0" quotePrefix="1" applyBorder="1" applyAlignment="1">
      <alignment horizontal="right"/>
    </xf>
    <xf numFmtId="8" fontId="9" fillId="0" borderId="1" xfId="2" applyNumberFormat="1" applyFont="1" applyBorder="1"/>
    <xf numFmtId="43" fontId="9" fillId="0" borderId="1" xfId="1" applyFont="1" applyBorder="1"/>
    <xf numFmtId="0" fontId="14" fillId="3" borderId="1" xfId="0" applyFont="1" applyFill="1" applyBorder="1"/>
    <xf numFmtId="0" fontId="0" fillId="3" borderId="1" xfId="0" applyFill="1" applyBorder="1"/>
    <xf numFmtId="44" fontId="17" fillId="3" borderId="1" xfId="2" applyFont="1" applyFill="1" applyBorder="1"/>
    <xf numFmtId="44" fontId="9" fillId="3" borderId="1" xfId="2" applyFont="1" applyFill="1" applyBorder="1"/>
    <xf numFmtId="44" fontId="13" fillId="3" borderId="1" xfId="2" applyFont="1" applyFill="1" applyBorder="1" applyAlignment="1">
      <alignment horizontal="center"/>
    </xf>
    <xf numFmtId="0" fontId="0" fillId="0" borderId="1" xfId="0" applyFill="1" applyBorder="1"/>
    <xf numFmtId="8" fontId="9" fillId="0" borderId="1" xfId="0" applyNumberFormat="1" applyFont="1" applyFill="1" applyBorder="1"/>
    <xf numFmtId="44" fontId="9" fillId="0" borderId="1" xfId="2" quotePrefix="1" applyFont="1" applyBorder="1" applyAlignment="1">
      <alignment horizontal="center"/>
    </xf>
    <xf numFmtId="44" fontId="12" fillId="0" borderId="1" xfId="2" applyFont="1" applyBorder="1"/>
    <xf numFmtId="0" fontId="14" fillId="0" borderId="1" xfId="0" applyFont="1" applyBorder="1" applyAlignment="1">
      <alignment wrapText="1"/>
    </xf>
    <xf numFmtId="0" fontId="16" fillId="0" borderId="1" xfId="0" applyFont="1" applyBorder="1" applyAlignment="1">
      <alignment wrapText="1"/>
    </xf>
    <xf numFmtId="0" fontId="12" fillId="0" borderId="1" xfId="0" applyFont="1" applyBorder="1" applyAlignment="1">
      <alignment horizontal="center"/>
    </xf>
    <xf numFmtId="0" fontId="0" fillId="0" borderId="1" xfId="0" quotePrefix="1" applyBorder="1"/>
    <xf numFmtId="0" fontId="3" fillId="0" borderId="1" xfId="0" applyFont="1" applyBorder="1"/>
    <xf numFmtId="0" fontId="14" fillId="0" borderId="1" xfId="0" applyFont="1" applyBorder="1" applyAlignment="1">
      <alignment horizontal="center" wrapText="1"/>
    </xf>
    <xf numFmtId="0" fontId="20" fillId="0" borderId="1" xfId="0" applyFont="1" applyBorder="1"/>
    <xf numFmtId="0" fontId="2" fillId="0" borderId="1" xfId="0" applyFont="1" applyBorder="1"/>
    <xf numFmtId="8" fontId="9" fillId="0" borderId="1" xfId="2" quotePrefix="1" applyNumberFormat="1" applyFont="1" applyBorder="1"/>
    <xf numFmtId="0" fontId="2" fillId="0" borderId="1" xfId="0" quotePrefix="1" applyFont="1" applyBorder="1"/>
    <xf numFmtId="0" fontId="15" fillId="0" borderId="1" xfId="0" applyFont="1" applyFill="1" applyBorder="1"/>
    <xf numFmtId="0" fontId="4" fillId="0" borderId="1" xfId="0" applyFont="1" applyBorder="1" applyAlignment="1">
      <alignment horizontal="center"/>
    </xf>
    <xf numFmtId="0" fontId="0" fillId="0" borderId="1" xfId="0" applyFont="1" applyFill="1" applyBorder="1"/>
    <xf numFmtId="44" fontId="21" fillId="0" borderId="1" xfId="2" applyFont="1" applyBorder="1" applyAlignment="1">
      <alignment horizontal="center"/>
    </xf>
    <xf numFmtId="44" fontId="12" fillId="0" borderId="1" xfId="2" applyNumberFormat="1" applyFont="1" applyBorder="1"/>
    <xf numFmtId="44" fontId="9" fillId="4" borderId="1" xfId="2" applyFont="1" applyFill="1" applyBorder="1"/>
    <xf numFmtId="6" fontId="17" fillId="0" borderId="1" xfId="2" applyNumberFormat="1" applyFont="1" applyBorder="1"/>
    <xf numFmtId="165" fontId="9" fillId="0" borderId="1" xfId="2" applyNumberFormat="1" applyFont="1" applyBorder="1"/>
    <xf numFmtId="165" fontId="17" fillId="0" borderId="1" xfId="2" applyNumberFormat="1" applyFont="1" applyBorder="1"/>
    <xf numFmtId="9" fontId="12" fillId="0" borderId="1" xfId="2" applyNumberFormat="1" applyFont="1" applyBorder="1" applyAlignment="1">
      <alignment horizontal="center"/>
    </xf>
    <xf numFmtId="0" fontId="22" fillId="0" borderId="1" xfId="0" applyFont="1" applyBorder="1"/>
    <xf numFmtId="0" fontId="12" fillId="2" borderId="1" xfId="0" applyFont="1" applyFill="1" applyBorder="1"/>
    <xf numFmtId="0" fontId="12" fillId="0" borderId="1" xfId="0" applyFont="1" applyFill="1" applyBorder="1"/>
    <xf numFmtId="0" fontId="3" fillId="0" borderId="1" xfId="0" applyFont="1" applyBorder="1" applyAlignment="1">
      <alignment horizontal="center"/>
    </xf>
    <xf numFmtId="0" fontId="4" fillId="0" borderId="1" xfId="0" applyFont="1" applyBorder="1"/>
    <xf numFmtId="43" fontId="17" fillId="0" borderId="1" xfId="1" applyFont="1" applyBorder="1"/>
    <xf numFmtId="44" fontId="0" fillId="0" borderId="1" xfId="2" applyFont="1" applyBorder="1" applyAlignment="1">
      <alignment horizontal="right"/>
    </xf>
    <xf numFmtId="43" fontId="0" fillId="0" borderId="1" xfId="1" applyFont="1" applyBorder="1"/>
    <xf numFmtId="0" fontId="22" fillId="0" borderId="1" xfId="0" applyFont="1" applyBorder="1" applyAlignment="1">
      <alignment horizontal="center"/>
    </xf>
    <xf numFmtId="44" fontId="0" fillId="0" borderId="1" xfId="0" applyNumberFormat="1" applyBorder="1"/>
    <xf numFmtId="44" fontId="9" fillId="3" borderId="1" xfId="2" applyNumberFormat="1" applyFont="1" applyFill="1" applyBorder="1"/>
    <xf numFmtId="166" fontId="17" fillId="0" borderId="1" xfId="1" applyNumberFormat="1" applyFont="1" applyBorder="1"/>
    <xf numFmtId="44" fontId="17" fillId="0" borderId="1" xfId="1" applyNumberFormat="1" applyFont="1" applyBorder="1"/>
    <xf numFmtId="44" fontId="9" fillId="3" borderId="1" xfId="1" applyNumberFormat="1" applyFont="1" applyFill="1" applyBorder="1"/>
    <xf numFmtId="44" fontId="12" fillId="0" borderId="1" xfId="1" applyNumberFormat="1" applyFont="1" applyBorder="1"/>
    <xf numFmtId="166" fontId="9" fillId="0" borderId="1" xfId="1" applyNumberFormat="1" applyFont="1" applyBorder="1"/>
    <xf numFmtId="0" fontId="0" fillId="0" borderId="1" xfId="0" applyFont="1" applyBorder="1"/>
    <xf numFmtId="0" fontId="2" fillId="0" borderId="1" xfId="0" applyFont="1" applyFill="1" applyBorder="1"/>
    <xf numFmtId="0" fontId="22" fillId="0" borderId="1" xfId="0" applyFont="1" applyFill="1" applyBorder="1" applyAlignment="1">
      <alignment horizontal="center"/>
    </xf>
    <xf numFmtId="167" fontId="17" fillId="0" borderId="1" xfId="3" applyNumberFormat="1" applyFont="1" applyBorder="1"/>
    <xf numFmtId="167" fontId="9" fillId="0" borderId="1" xfId="3" applyNumberFormat="1" applyFont="1" applyBorder="1" applyAlignment="1">
      <alignment horizontal="center"/>
    </xf>
    <xf numFmtId="168" fontId="17" fillId="0" borderId="1" xfId="3" applyNumberFormat="1" applyFont="1" applyBorder="1"/>
    <xf numFmtId="168" fontId="23" fillId="0" borderId="1" xfId="3" applyNumberFormat="1" applyFont="1" applyBorder="1" applyAlignment="1">
      <alignment horizontal="center"/>
    </xf>
    <xf numFmtId="12" fontId="17" fillId="0" borderId="1" xfId="2" applyNumberFormat="1" applyFont="1" applyBorder="1"/>
    <xf numFmtId="44" fontId="2" fillId="0" borderId="1" xfId="2" applyFont="1" applyBorder="1"/>
    <xf numFmtId="0" fontId="0" fillId="0" borderId="1" xfId="0" quotePrefix="1" applyBorder="1" applyAlignment="1">
      <alignment horizontal="center"/>
    </xf>
    <xf numFmtId="0" fontId="16" fillId="0" borderId="1" xfId="0" applyFont="1" applyBorder="1"/>
    <xf numFmtId="15" fontId="16" fillId="0" borderId="1" xfId="0" applyNumberFormat="1" applyFont="1" applyBorder="1" applyAlignment="1">
      <alignment horizontal="center"/>
    </xf>
    <xf numFmtId="12" fontId="0" fillId="0" borderId="1" xfId="0" applyNumberFormat="1" applyBorder="1" applyAlignment="1">
      <alignment horizontal="center"/>
    </xf>
    <xf numFmtId="167" fontId="9" fillId="0" borderId="1" xfId="3" applyNumberFormat="1" applyFont="1" applyBorder="1"/>
    <xf numFmtId="12" fontId="0" fillId="0" borderId="1" xfId="0" applyNumberFormat="1" applyBorder="1"/>
    <xf numFmtId="14" fontId="9" fillId="0" borderId="1" xfId="2" applyNumberFormat="1" applyFont="1" applyBorder="1"/>
    <xf numFmtId="14" fontId="9" fillId="0" borderId="1" xfId="2" applyNumberFormat="1" applyFont="1" applyBorder="1" applyAlignment="1">
      <alignment horizontal="center"/>
    </xf>
    <xf numFmtId="44" fontId="9" fillId="0" borderId="1" xfId="0" applyNumberFormat="1" applyFont="1" applyBorder="1"/>
    <xf numFmtId="0" fontId="24" fillId="0" borderId="1" xfId="0" applyFont="1" applyFill="1" applyBorder="1"/>
    <xf numFmtId="0" fontId="0" fillId="0" borderId="0" xfId="0" applyFont="1"/>
    <xf numFmtId="14" fontId="0" fillId="0" borderId="1" xfId="0" applyNumberFormat="1" applyFont="1" applyBorder="1"/>
    <xf numFmtId="0" fontId="26" fillId="0" borderId="1" xfId="0" applyFont="1" applyBorder="1" applyAlignment="1">
      <alignment horizontal="justify" vertical="center"/>
    </xf>
    <xf numFmtId="8" fontId="26" fillId="0" borderId="1" xfId="0" applyNumberFormat="1" applyFont="1" applyBorder="1" applyAlignment="1">
      <alignment horizontal="justify" vertical="center"/>
    </xf>
    <xf numFmtId="0" fontId="25" fillId="0" borderId="1" xfId="0" applyFont="1" applyBorder="1" applyAlignment="1">
      <alignment horizontal="justify" vertical="center"/>
    </xf>
    <xf numFmtId="0" fontId="30" fillId="0" borderId="1" xfId="0" applyFont="1" applyBorder="1" applyAlignment="1">
      <alignment horizontal="justify" vertical="center"/>
    </xf>
    <xf numFmtId="0" fontId="27" fillId="0" borderId="1" xfId="0" applyFont="1" applyBorder="1" applyAlignment="1">
      <alignment horizontal="justify" vertical="center"/>
    </xf>
    <xf numFmtId="0" fontId="5" fillId="0" borderId="1" xfId="0" applyFont="1" applyBorder="1"/>
    <xf numFmtId="0" fontId="6" fillId="0" borderId="1" xfId="0" applyFont="1" applyBorder="1"/>
    <xf numFmtId="0" fontId="32" fillId="0" borderId="1" xfId="0" applyFont="1" applyBorder="1"/>
    <xf numFmtId="0" fontId="7" fillId="0" borderId="1" xfId="0" applyFont="1" applyBorder="1"/>
    <xf numFmtId="0" fontId="0" fillId="0" borderId="0" xfId="0" applyFont="1" applyFill="1"/>
    <xf numFmtId="0" fontId="25" fillId="7" borderId="1" xfId="0" applyFont="1" applyFill="1" applyBorder="1" applyAlignment="1">
      <alignment vertical="center"/>
    </xf>
    <xf numFmtId="0" fontId="0" fillId="7" borderId="1" xfId="0" applyFont="1" applyFill="1" applyBorder="1"/>
    <xf numFmtId="0" fontId="28" fillId="7" borderId="1" xfId="0" applyFont="1" applyFill="1" applyBorder="1" applyAlignment="1">
      <alignment horizontal="justify" vertical="center"/>
    </xf>
    <xf numFmtId="0" fontId="25" fillId="7" borderId="1" xfId="0" applyFont="1" applyFill="1" applyBorder="1" applyAlignment="1">
      <alignment horizontal="justify" vertical="center"/>
    </xf>
    <xf numFmtId="0" fontId="0" fillId="0" borderId="0" xfId="0" applyFont="1" applyFill="1" applyBorder="1"/>
    <xf numFmtId="14" fontId="0" fillId="5" borderId="1" xfId="0" applyNumberFormat="1" applyFont="1" applyFill="1" applyBorder="1"/>
    <xf numFmtId="0" fontId="0" fillId="5" borderId="1" xfId="0" applyFont="1" applyFill="1" applyBorder="1"/>
    <xf numFmtId="0" fontId="33" fillId="7" borderId="1" xfId="0" applyFont="1" applyFill="1" applyBorder="1"/>
    <xf numFmtId="0" fontId="3" fillId="7" borderId="1" xfId="0" applyFont="1" applyFill="1" applyBorder="1" applyAlignment="1">
      <alignment horizontal="center"/>
    </xf>
    <xf numFmtId="0" fontId="3" fillId="5" borderId="1" xfId="0" applyFont="1" applyFill="1" applyBorder="1" applyAlignment="1">
      <alignment horizontal="center"/>
    </xf>
    <xf numFmtId="0" fontId="33" fillId="7" borderId="1" xfId="0" applyFont="1" applyFill="1" applyBorder="1" applyAlignment="1">
      <alignment horizontal="left"/>
    </xf>
    <xf numFmtId="8" fontId="26" fillId="5" borderId="1" xfId="0" applyNumberFormat="1" applyFont="1" applyFill="1" applyBorder="1" applyAlignment="1">
      <alignment horizontal="justify" vertical="center"/>
    </xf>
    <xf numFmtId="0" fontId="0" fillId="0" borderId="1" xfId="0" applyFont="1" applyBorder="1" applyAlignment="1">
      <alignment wrapText="1"/>
    </xf>
    <xf numFmtId="0" fontId="0" fillId="5" borderId="1" xfId="0" applyFill="1" applyBorder="1"/>
    <xf numFmtId="0" fontId="34" fillId="5" borderId="1" xfId="0" applyFont="1" applyFill="1" applyBorder="1" applyAlignment="1"/>
    <xf numFmtId="8" fontId="0" fillId="0" borderId="1" xfId="0" applyNumberFormat="1" applyFont="1" applyBorder="1"/>
    <xf numFmtId="44" fontId="35" fillId="5" borderId="1" xfId="2" applyFont="1" applyFill="1" applyBorder="1" applyAlignment="1">
      <alignment horizontal="center"/>
    </xf>
    <xf numFmtId="43" fontId="35" fillId="5" borderId="1" xfId="1" applyFont="1" applyFill="1" applyBorder="1" applyAlignment="1">
      <alignment horizontal="center"/>
    </xf>
    <xf numFmtId="8" fontId="0" fillId="0" borderId="1" xfId="0" applyNumberFormat="1" applyFont="1" applyBorder="1" applyAlignment="1">
      <alignment wrapText="1"/>
    </xf>
    <xf numFmtId="0" fontId="34" fillId="7" borderId="1" xfId="0" applyFont="1" applyFill="1" applyBorder="1"/>
    <xf numFmtId="0" fontId="0" fillId="7" borderId="1" xfId="0" applyFill="1" applyBorder="1"/>
    <xf numFmtId="44" fontId="2" fillId="5" borderId="1" xfId="2" applyFont="1" applyFill="1" applyBorder="1" applyAlignment="1">
      <alignment horizontal="center" vertical="top"/>
    </xf>
    <xf numFmtId="0" fontId="35" fillId="0" borderId="1" xfId="0" applyFont="1" applyFill="1" applyBorder="1" applyAlignment="1">
      <alignment horizontal="right"/>
    </xf>
    <xf numFmtId="44" fontId="35" fillId="0" borderId="1" xfId="2" applyFont="1" applyFill="1" applyBorder="1" applyAlignment="1">
      <alignment horizontal="center"/>
    </xf>
    <xf numFmtId="43" fontId="35" fillId="0" borderId="1" xfId="1" applyFont="1" applyFill="1" applyBorder="1" applyAlignment="1">
      <alignment horizontal="center"/>
    </xf>
    <xf numFmtId="0" fontId="34" fillId="7" borderId="1" xfId="0" applyFont="1" applyFill="1" applyBorder="1" applyAlignment="1"/>
    <xf numFmtId="0" fontId="35" fillId="0" borderId="1" xfId="0" applyFont="1" applyFill="1" applyBorder="1" applyAlignment="1"/>
    <xf numFmtId="0" fontId="26" fillId="5" borderId="1" xfId="0" applyFont="1" applyFill="1" applyBorder="1" applyAlignment="1">
      <alignment horizontal="justify" vertical="center"/>
    </xf>
    <xf numFmtId="0" fontId="34" fillId="5" borderId="1" xfId="0" applyFont="1" applyFill="1" applyBorder="1" applyAlignment="1">
      <alignment horizontal="right"/>
    </xf>
    <xf numFmtId="8" fontId="0" fillId="5" borderId="1" xfId="0" applyNumberFormat="1" applyFont="1" applyFill="1" applyBorder="1"/>
    <xf numFmtId="0" fontId="34" fillId="7" borderId="1" xfId="0" applyFont="1" applyFill="1" applyBorder="1" applyAlignment="1">
      <alignment horizontal="right"/>
    </xf>
    <xf numFmtId="0" fontId="35" fillId="0" borderId="1" xfId="0" applyFont="1" applyFill="1" applyBorder="1" applyAlignment="1">
      <alignment vertical="top"/>
    </xf>
    <xf numFmtId="44" fontId="1" fillId="0" borderId="1" xfId="2" applyFont="1" applyBorder="1" applyAlignment="1">
      <alignment horizontal="center" vertical="top"/>
    </xf>
    <xf numFmtId="6" fontId="0" fillId="5" borderId="1" xfId="0" applyNumberFormat="1" applyFont="1" applyFill="1" applyBorder="1"/>
    <xf numFmtId="6" fontId="0" fillId="0" borderId="1" xfId="0" applyNumberFormat="1" applyFont="1" applyBorder="1" applyAlignment="1">
      <alignment wrapText="1"/>
    </xf>
    <xf numFmtId="6" fontId="0" fillId="0" borderId="1" xfId="0" applyNumberFormat="1" applyFont="1" applyBorder="1"/>
    <xf numFmtId="0" fontId="0" fillId="5" borderId="2" xfId="0" applyFont="1" applyFill="1" applyBorder="1"/>
    <xf numFmtId="8" fontId="26" fillId="0" borderId="1" xfId="0" applyNumberFormat="1" applyFont="1" applyBorder="1" applyAlignment="1">
      <alignment horizontal="left" vertical="center" wrapText="1"/>
    </xf>
    <xf numFmtId="0" fontId="0" fillId="6" borderId="1" xfId="0" applyFill="1" applyBorder="1"/>
    <xf numFmtId="4" fontId="0" fillId="0" borderId="1" xfId="0" applyNumberFormat="1" applyBorder="1"/>
    <xf numFmtId="4" fontId="0" fillId="0" borderId="1" xfId="1" applyNumberFormat="1" applyFont="1" applyBorder="1"/>
    <xf numFmtId="4" fontId="0" fillId="0" borderId="1" xfId="2" applyNumberFormat="1" applyFont="1" applyBorder="1"/>
    <xf numFmtId="4" fontId="0" fillId="0" borderId="1" xfId="2" applyNumberFormat="1" applyFont="1" applyBorder="1" applyAlignment="1">
      <alignment horizontal="right"/>
    </xf>
    <xf numFmtId="4" fontId="0" fillId="0" borderId="1" xfId="0" applyNumberFormat="1" applyBorder="1" applyAlignment="1">
      <alignment horizontal="center"/>
    </xf>
    <xf numFmtId="4" fontId="0" fillId="6" borderId="1" xfId="0" applyNumberFormat="1" applyFill="1" applyBorder="1"/>
    <xf numFmtId="4" fontId="0" fillId="6" borderId="1" xfId="1" applyNumberFormat="1" applyFont="1" applyFill="1" applyBorder="1"/>
    <xf numFmtId="4" fontId="6" fillId="6" borderId="1" xfId="0" applyNumberFormat="1" applyFont="1" applyFill="1" applyBorder="1"/>
    <xf numFmtId="4" fontId="0" fillId="6" borderId="1" xfId="2" applyNumberFormat="1" applyFont="1" applyFill="1" applyBorder="1"/>
    <xf numFmtId="4" fontId="0" fillId="6" borderId="1" xfId="2" applyNumberFormat="1" applyFont="1" applyFill="1" applyBorder="1" applyAlignment="1">
      <alignment horizontal="right"/>
    </xf>
    <xf numFmtId="0" fontId="32" fillId="6" borderId="1" xfId="0" applyFont="1" applyFill="1" applyBorder="1"/>
    <xf numFmtId="4" fontId="6" fillId="6" borderId="1" xfId="2" applyNumberFormat="1" applyFont="1" applyFill="1" applyBorder="1"/>
    <xf numFmtId="0" fontId="6" fillId="0" borderId="1" xfId="0" applyFont="1" applyBorder="1" applyAlignment="1">
      <alignment horizontal="center" wrapText="1"/>
    </xf>
    <xf numFmtId="4" fontId="2" fillId="6" borderId="1" xfId="0" applyNumberFormat="1" applyFont="1" applyFill="1" applyBorder="1"/>
    <xf numFmtId="4" fontId="2" fillId="0" borderId="1" xfId="0" applyNumberFormat="1" applyFont="1" applyBorder="1"/>
    <xf numFmtId="4" fontId="2" fillId="0" borderId="1" xfId="1" applyNumberFormat="1" applyFont="1" applyBorder="1"/>
    <xf numFmtId="4" fontId="2" fillId="6" borderId="1" xfId="1" applyNumberFormat="1" applyFont="1" applyFill="1" applyBorder="1"/>
    <xf numFmtId="0" fontId="3" fillId="0" borderId="1" xfId="0" applyFont="1" applyFill="1" applyBorder="1"/>
    <xf numFmtId="4" fontId="0" fillId="0" borderId="1" xfId="0" applyNumberFormat="1" applyFill="1" applyBorder="1"/>
    <xf numFmtId="0" fontId="0" fillId="5" borderId="3" xfId="0" applyFont="1" applyFill="1" applyBorder="1"/>
    <xf numFmtId="0" fontId="0" fillId="0" borderId="3" xfId="0" applyFont="1" applyBorder="1"/>
    <xf numFmtId="0" fontId="0" fillId="0" borderId="3" xfId="0" applyFont="1" applyBorder="1" applyAlignment="1">
      <alignment wrapText="1"/>
    </xf>
    <xf numFmtId="4" fontId="2" fillId="0" borderId="1" xfId="1" applyNumberFormat="1" applyFont="1" applyFill="1" applyBorder="1"/>
    <xf numFmtId="4" fontId="0" fillId="0" borderId="1" xfId="1" applyNumberFormat="1" applyFont="1" applyFill="1" applyBorder="1"/>
    <xf numFmtId="0" fontId="6" fillId="6" borderId="1" xfId="0" applyNumberFormat="1" applyFont="1" applyFill="1" applyBorder="1" applyAlignment="1">
      <alignment horizontal="center" wrapText="1"/>
    </xf>
    <xf numFmtId="0" fontId="25" fillId="8" borderId="1" xfId="0" applyFont="1" applyFill="1" applyBorder="1" applyAlignment="1">
      <alignment horizontal="justify" vertical="center"/>
    </xf>
    <xf numFmtId="0" fontId="0" fillId="8" borderId="1" xfId="0" applyFont="1" applyFill="1" applyBorder="1"/>
    <xf numFmtId="0" fontId="36" fillId="0" borderId="1" xfId="0" applyFont="1" applyBorder="1" applyAlignment="1"/>
    <xf numFmtId="4" fontId="0" fillId="0" borderId="1" xfId="0" applyNumberFormat="1" applyBorder="1" applyAlignment="1">
      <alignment horizontal="right"/>
    </xf>
    <xf numFmtId="0" fontId="32" fillId="0" borderId="1" xfId="0" applyFont="1" applyBorder="1" applyAlignment="1">
      <alignment horizontal="center" wrapText="1"/>
    </xf>
    <xf numFmtId="4" fontId="10" fillId="0" borderId="1" xfId="0" applyNumberFormat="1" applyFont="1" applyBorder="1"/>
    <xf numFmtId="0" fontId="3" fillId="0" borderId="0" xfId="0" applyFont="1"/>
    <xf numFmtId="0" fontId="0" fillId="0" borderId="0" xfId="0" applyAlignment="1">
      <alignment wrapText="1"/>
    </xf>
    <xf numFmtId="169" fontId="0" fillId="0" borderId="0" xfId="0" applyNumberFormat="1" applyAlignment="1">
      <alignment wrapText="1"/>
    </xf>
    <xf numFmtId="0" fontId="0" fillId="9" borderId="0" xfId="0" applyFill="1" applyAlignment="1">
      <alignment wrapText="1"/>
    </xf>
    <xf numFmtId="169" fontId="0" fillId="9" borderId="0" xfId="0" applyNumberFormat="1" applyFill="1" applyAlignment="1">
      <alignment wrapText="1"/>
    </xf>
    <xf numFmtId="169" fontId="0" fillId="0" borderId="0" xfId="0" applyNumberFormat="1"/>
    <xf numFmtId="0" fontId="0" fillId="0" borderId="0" xfId="0" applyNumberFormat="1" applyAlignment="1">
      <alignment horizontal="right"/>
    </xf>
    <xf numFmtId="0" fontId="0" fillId="0" borderId="0" xfId="0" applyNumberFormat="1" applyAlignment="1">
      <alignment horizontal="right" wrapText="1"/>
    </xf>
    <xf numFmtId="8" fontId="0" fillId="0" borderId="1" xfId="0" applyNumberFormat="1" applyFont="1" applyBorder="1" applyAlignment="1">
      <alignment horizontal="right" wrapText="1"/>
    </xf>
    <xf numFmtId="0" fontId="2" fillId="0" borderId="0" xfId="0" applyFont="1" applyAlignment="1">
      <alignment wrapText="1"/>
    </xf>
    <xf numFmtId="0" fontId="38" fillId="0" borderId="6" xfId="0" applyNumberFormat="1" applyFont="1" applyBorder="1" applyAlignment="1">
      <alignment horizontal="right"/>
    </xf>
    <xf numFmtId="169" fontId="38" fillId="0" borderId="6" xfId="0" applyNumberFormat="1" applyFont="1" applyBorder="1"/>
    <xf numFmtId="0" fontId="38" fillId="0" borderId="6" xfId="0" applyFont="1" applyBorder="1"/>
    <xf numFmtId="0" fontId="38" fillId="0" borderId="5" xfId="0" applyFont="1" applyBorder="1"/>
    <xf numFmtId="169" fontId="0" fillId="9" borderId="0" xfId="0" applyNumberFormat="1" applyFill="1"/>
    <xf numFmtId="0" fontId="0" fillId="9" borderId="0" xfId="0" applyNumberFormat="1" applyFill="1" applyAlignment="1">
      <alignment horizontal="right"/>
    </xf>
    <xf numFmtId="0" fontId="0" fillId="9" borderId="0" xfId="0" applyFill="1"/>
    <xf numFmtId="0" fontId="6" fillId="10" borderId="1" xfId="0" applyFont="1" applyFill="1" applyBorder="1"/>
    <xf numFmtId="0" fontId="6" fillId="10" borderId="1" xfId="0" applyFont="1" applyFill="1" applyBorder="1" applyAlignment="1">
      <alignment horizontal="center" wrapText="1"/>
    </xf>
    <xf numFmtId="0" fontId="0" fillId="0" borderId="0" xfId="0" applyBorder="1"/>
    <xf numFmtId="0" fontId="37" fillId="0" borderId="4" xfId="0" applyFont="1" applyBorder="1" applyAlignment="1"/>
    <xf numFmtId="0" fontId="37" fillId="0" borderId="6" xfId="0" applyFont="1" applyBorder="1" applyAlignment="1"/>
    <xf numFmtId="0" fontId="14" fillId="0" borderId="1" xfId="0" applyFont="1" applyBorder="1" applyAlignment="1">
      <alignment wrapText="1"/>
    </xf>
    <xf numFmtId="0" fontId="0" fillId="0" borderId="1" xfId="0" applyBorder="1" applyAlignment="1">
      <alignment wrapText="1"/>
    </xf>
    <xf numFmtId="4" fontId="0" fillId="0" borderId="1" xfId="1" applyNumberFormat="1" applyFont="1" applyBorder="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2C1D-81DD-4DCC-A2B0-F3598D22B387}">
  <sheetPr>
    <pageSetUpPr fitToPage="1"/>
  </sheetPr>
  <dimension ref="A1:N62"/>
  <sheetViews>
    <sheetView topLeftCell="A7" zoomScale="70" zoomScaleNormal="70" workbookViewId="0">
      <selection activeCell="M12" sqref="M12"/>
    </sheetView>
  </sheetViews>
  <sheetFormatPr defaultColWidth="8.85546875" defaultRowHeight="15" x14ac:dyDescent="0.25"/>
  <cols>
    <col min="1" max="1" width="56.7109375" style="100" customWidth="1"/>
    <col min="2" max="2" width="18.85546875" style="100" customWidth="1"/>
    <col min="3" max="3" width="2.140625" style="111" customWidth="1"/>
    <col min="4" max="4" width="36" style="100" customWidth="1"/>
    <col min="5" max="5" width="13.28515625" style="100" customWidth="1"/>
    <col min="6" max="6" width="2.42578125" style="111" customWidth="1"/>
    <col min="7" max="7" width="32.5703125" style="100" customWidth="1"/>
    <col min="8" max="8" width="15.28515625" style="100" customWidth="1"/>
    <col min="9" max="9" width="2.7109375" style="100" customWidth="1"/>
    <col min="10" max="10" width="33.140625" style="100" customWidth="1"/>
    <col min="11" max="11" width="12.85546875" style="100" customWidth="1"/>
    <col min="12" max="12" width="3.28515625" style="100" customWidth="1"/>
    <col min="13" max="13" width="18.28515625" style="100" customWidth="1"/>
    <col min="14" max="16384" width="8.85546875" style="100"/>
  </cols>
  <sheetData>
    <row r="1" spans="1:14" x14ac:dyDescent="0.25">
      <c r="A1" s="49" t="s">
        <v>0</v>
      </c>
      <c r="B1" s="101">
        <v>43129</v>
      </c>
      <c r="C1" s="117"/>
      <c r="D1" s="81"/>
      <c r="E1" s="81"/>
      <c r="F1" s="118"/>
      <c r="G1" s="81"/>
      <c r="H1" s="81"/>
      <c r="I1" s="118"/>
      <c r="J1" s="81"/>
      <c r="K1" s="81"/>
      <c r="L1" s="118"/>
      <c r="M1" s="81"/>
      <c r="N1" s="81"/>
    </row>
    <row r="2" spans="1:14" x14ac:dyDescent="0.25">
      <c r="A2" s="81"/>
      <c r="B2" s="81" t="s">
        <v>14</v>
      </c>
      <c r="C2" s="118"/>
      <c r="D2" s="101"/>
      <c r="E2" s="81"/>
      <c r="F2" s="118"/>
      <c r="G2" s="81"/>
      <c r="H2" s="81"/>
      <c r="I2" s="118"/>
      <c r="J2" s="81"/>
      <c r="K2" s="81"/>
      <c r="L2" s="118"/>
      <c r="M2" s="81"/>
      <c r="N2" s="81"/>
    </row>
    <row r="3" spans="1:14" x14ac:dyDescent="0.25">
      <c r="A3" s="49" t="s">
        <v>301</v>
      </c>
      <c r="B3" s="81"/>
      <c r="C3" s="118"/>
      <c r="D3" s="49" t="s">
        <v>384</v>
      </c>
      <c r="E3" s="81"/>
      <c r="F3" s="118"/>
      <c r="G3" s="49" t="s">
        <v>385</v>
      </c>
      <c r="H3" s="81"/>
      <c r="I3" s="118"/>
      <c r="J3" s="49" t="s">
        <v>431</v>
      </c>
      <c r="K3" s="81"/>
      <c r="L3" s="118"/>
      <c r="M3" s="49" t="s">
        <v>472</v>
      </c>
      <c r="N3" s="81"/>
    </row>
    <row r="4" spans="1:14" x14ac:dyDescent="0.25">
      <c r="A4" s="112" t="s">
        <v>477</v>
      </c>
      <c r="B4" s="113"/>
      <c r="C4" s="118"/>
      <c r="D4" s="119" t="s">
        <v>336</v>
      </c>
      <c r="E4" s="120"/>
      <c r="F4" s="121"/>
      <c r="G4" s="122" t="s">
        <v>336</v>
      </c>
      <c r="H4" s="120"/>
      <c r="I4" s="118"/>
      <c r="J4" s="122" t="s">
        <v>336</v>
      </c>
      <c r="K4" s="120"/>
      <c r="L4" s="118"/>
      <c r="M4" s="122" t="s">
        <v>336</v>
      </c>
      <c r="N4" s="120"/>
    </row>
    <row r="5" spans="1:14" ht="33.6" customHeight="1" x14ac:dyDescent="0.25">
      <c r="A5" s="124" t="s">
        <v>368</v>
      </c>
      <c r="B5" s="81" t="s">
        <v>350</v>
      </c>
      <c r="C5" s="123"/>
      <c r="D5" s="124" t="s">
        <v>368</v>
      </c>
      <c r="E5" s="81" t="s">
        <v>350</v>
      </c>
      <c r="F5" s="125"/>
      <c r="G5" s="124" t="s">
        <v>408</v>
      </c>
      <c r="H5" s="124" t="s">
        <v>350</v>
      </c>
      <c r="I5" s="126"/>
      <c r="J5" s="124" t="s">
        <v>451</v>
      </c>
      <c r="K5" s="124" t="s">
        <v>350</v>
      </c>
      <c r="L5" s="118"/>
      <c r="M5" s="81" t="s">
        <v>473</v>
      </c>
      <c r="N5" s="81">
        <v>15</v>
      </c>
    </row>
    <row r="6" spans="1:14" ht="30" x14ac:dyDescent="0.25">
      <c r="A6" s="104" t="s">
        <v>315</v>
      </c>
      <c r="B6" s="103">
        <v>75</v>
      </c>
      <c r="C6" s="123"/>
      <c r="D6" s="124" t="s">
        <v>430</v>
      </c>
      <c r="E6" s="127">
        <v>50</v>
      </c>
      <c r="F6" s="128"/>
      <c r="G6" s="124" t="s">
        <v>430</v>
      </c>
      <c r="H6" s="127">
        <v>50</v>
      </c>
      <c r="I6" s="118"/>
      <c r="J6" s="124" t="s">
        <v>470</v>
      </c>
      <c r="K6" s="127">
        <v>50</v>
      </c>
      <c r="L6" s="118"/>
      <c r="M6" s="81" t="s">
        <v>474</v>
      </c>
      <c r="N6" s="81">
        <v>85</v>
      </c>
    </row>
    <row r="7" spans="1:14" x14ac:dyDescent="0.25">
      <c r="A7" s="106" t="s">
        <v>316</v>
      </c>
      <c r="B7" s="103">
        <v>75</v>
      </c>
      <c r="C7" s="118"/>
      <c r="D7" s="81" t="s">
        <v>383</v>
      </c>
      <c r="E7" s="127">
        <v>15</v>
      </c>
      <c r="F7" s="129"/>
      <c r="G7" s="81" t="s">
        <v>383</v>
      </c>
      <c r="H7" s="127">
        <v>15</v>
      </c>
      <c r="I7" s="118"/>
      <c r="J7" s="81" t="s">
        <v>471</v>
      </c>
      <c r="K7" s="127">
        <v>15</v>
      </c>
      <c r="L7" s="118"/>
      <c r="M7" s="81" t="s">
        <v>475</v>
      </c>
      <c r="N7" s="81">
        <v>15</v>
      </c>
    </row>
    <row r="8" spans="1:14" ht="22.15" customHeight="1" x14ac:dyDescent="0.25">
      <c r="A8" s="106" t="s">
        <v>12</v>
      </c>
      <c r="B8" s="103">
        <v>15</v>
      </c>
      <c r="C8" s="123"/>
      <c r="D8" s="81" t="s">
        <v>382</v>
      </c>
      <c r="E8" s="127">
        <v>75</v>
      </c>
      <c r="F8" s="129"/>
      <c r="G8" s="81" t="s">
        <v>429</v>
      </c>
      <c r="H8" s="127">
        <v>75</v>
      </c>
      <c r="I8" s="118"/>
      <c r="J8" s="124" t="s">
        <v>469</v>
      </c>
      <c r="K8" s="130">
        <v>75</v>
      </c>
      <c r="L8" s="118"/>
      <c r="M8" s="124" t="s">
        <v>476</v>
      </c>
      <c r="N8" s="81">
        <v>300</v>
      </c>
    </row>
    <row r="9" spans="1:14" ht="36" customHeight="1" x14ac:dyDescent="0.25">
      <c r="A9" s="106" t="s">
        <v>317</v>
      </c>
      <c r="B9" s="102" t="s">
        <v>13</v>
      </c>
      <c r="C9" s="123"/>
      <c r="D9" s="131" t="s">
        <v>337</v>
      </c>
      <c r="E9" s="132"/>
      <c r="F9" s="133"/>
      <c r="G9" s="131" t="s">
        <v>337</v>
      </c>
      <c r="H9" s="132"/>
      <c r="I9" s="118"/>
      <c r="J9" s="131" t="s">
        <v>337</v>
      </c>
      <c r="K9" s="132"/>
      <c r="L9" s="148"/>
    </row>
    <row r="10" spans="1:14" ht="38.25" x14ac:dyDescent="0.25">
      <c r="A10" s="176" t="s">
        <v>302</v>
      </c>
      <c r="B10" s="177"/>
      <c r="C10" s="123"/>
      <c r="D10" s="134" t="s">
        <v>339</v>
      </c>
      <c r="E10" s="135">
        <v>175</v>
      </c>
      <c r="F10" s="118"/>
      <c r="G10" s="134" t="s">
        <v>339</v>
      </c>
      <c r="H10" s="135">
        <v>175</v>
      </c>
      <c r="I10" s="118"/>
      <c r="J10" s="134" t="s">
        <v>339</v>
      </c>
      <c r="K10" s="135">
        <v>175</v>
      </c>
      <c r="L10" s="118"/>
    </row>
    <row r="11" spans="1:14" ht="24.6" customHeight="1" x14ac:dyDescent="0.25">
      <c r="A11" s="102" t="s">
        <v>1</v>
      </c>
      <c r="B11" s="103">
        <v>500</v>
      </c>
      <c r="C11" s="118"/>
      <c r="D11" s="134" t="s">
        <v>341</v>
      </c>
      <c r="E11" s="136">
        <v>195</v>
      </c>
      <c r="F11" s="128"/>
      <c r="G11" s="134" t="s">
        <v>341</v>
      </c>
      <c r="H11" s="136">
        <v>195</v>
      </c>
      <c r="I11" s="118"/>
      <c r="J11" s="134" t="s">
        <v>341</v>
      </c>
      <c r="K11" s="136">
        <v>195</v>
      </c>
      <c r="L11" s="118"/>
    </row>
    <row r="12" spans="1:14" ht="25.5" x14ac:dyDescent="0.25">
      <c r="A12" s="102" t="s">
        <v>2</v>
      </c>
      <c r="B12" s="103">
        <v>1000</v>
      </c>
      <c r="C12" s="118"/>
      <c r="D12" s="134" t="s">
        <v>343</v>
      </c>
      <c r="E12" s="136">
        <v>215</v>
      </c>
      <c r="F12" s="129"/>
      <c r="G12" s="134" t="s">
        <v>343</v>
      </c>
      <c r="H12" s="136">
        <v>215</v>
      </c>
      <c r="I12" s="118"/>
      <c r="J12" s="134" t="s">
        <v>343</v>
      </c>
      <c r="K12" s="136">
        <v>215</v>
      </c>
      <c r="L12" s="118"/>
    </row>
    <row r="13" spans="1:14" ht="20.45" customHeight="1" x14ac:dyDescent="0.25">
      <c r="A13" s="104" t="s">
        <v>303</v>
      </c>
      <c r="B13" s="103">
        <v>0.55000000000000004</v>
      </c>
      <c r="C13" s="123"/>
      <c r="D13" s="137" t="s">
        <v>338</v>
      </c>
      <c r="E13" s="113"/>
      <c r="F13" s="129"/>
      <c r="G13" s="137" t="s">
        <v>338</v>
      </c>
      <c r="H13" s="113"/>
      <c r="I13" s="118"/>
      <c r="J13" s="137" t="s">
        <v>338</v>
      </c>
      <c r="K13" s="113"/>
      <c r="L13" s="118"/>
    </row>
    <row r="14" spans="1:14" ht="54.6" customHeight="1" x14ac:dyDescent="0.25">
      <c r="A14" s="114" t="s">
        <v>304</v>
      </c>
      <c r="B14" s="113"/>
      <c r="C14" s="123"/>
      <c r="D14" s="138" t="s">
        <v>340</v>
      </c>
      <c r="E14" s="135">
        <v>250</v>
      </c>
      <c r="F14" s="129"/>
      <c r="G14" s="138" t="s">
        <v>340</v>
      </c>
      <c r="H14" s="135">
        <v>225</v>
      </c>
      <c r="I14" s="118"/>
      <c r="J14" s="138" t="s">
        <v>340</v>
      </c>
      <c r="K14" s="135">
        <v>225</v>
      </c>
      <c r="L14" s="118"/>
    </row>
    <row r="15" spans="1:14" ht="27" customHeight="1" x14ac:dyDescent="0.25">
      <c r="A15" s="105" t="s">
        <v>3</v>
      </c>
      <c r="B15" s="81"/>
      <c r="C15" s="123"/>
      <c r="D15" s="138" t="s">
        <v>342</v>
      </c>
      <c r="E15" s="136">
        <v>350</v>
      </c>
      <c r="F15" s="129"/>
      <c r="G15" s="138" t="s">
        <v>342</v>
      </c>
      <c r="H15" s="136">
        <v>325</v>
      </c>
      <c r="I15" s="118"/>
      <c r="J15" s="138" t="s">
        <v>342</v>
      </c>
      <c r="K15" s="136">
        <v>325</v>
      </c>
      <c r="L15" s="118"/>
    </row>
    <row r="16" spans="1:14" x14ac:dyDescent="0.25">
      <c r="A16" s="102" t="s">
        <v>4</v>
      </c>
      <c r="B16" s="103">
        <v>0.55000000000000004</v>
      </c>
      <c r="C16" s="139"/>
      <c r="D16" s="138" t="s">
        <v>344</v>
      </c>
      <c r="E16" s="136">
        <v>450</v>
      </c>
      <c r="F16" s="140"/>
      <c r="G16" s="138" t="s">
        <v>344</v>
      </c>
      <c r="H16" s="136">
        <v>425</v>
      </c>
      <c r="I16" s="118"/>
      <c r="J16" s="138" t="s">
        <v>344</v>
      </c>
      <c r="K16" s="136">
        <v>425</v>
      </c>
      <c r="L16" s="118"/>
    </row>
    <row r="17" spans="1:12" ht="42.6" customHeight="1" x14ac:dyDescent="0.25">
      <c r="A17" s="104" t="s">
        <v>305</v>
      </c>
      <c r="B17" s="103">
        <v>0.55000000000000004</v>
      </c>
      <c r="C17" s="123"/>
      <c r="D17" s="138" t="s">
        <v>345</v>
      </c>
      <c r="E17" s="136">
        <v>550</v>
      </c>
      <c r="F17" s="118"/>
      <c r="G17" s="138" t="s">
        <v>345</v>
      </c>
      <c r="H17" s="136">
        <v>525</v>
      </c>
      <c r="I17" s="118"/>
      <c r="J17" s="138" t="s">
        <v>345</v>
      </c>
      <c r="K17" s="136">
        <v>525</v>
      </c>
      <c r="L17" s="118"/>
    </row>
    <row r="18" spans="1:12" ht="25.5" x14ac:dyDescent="0.25">
      <c r="A18" s="104" t="s">
        <v>306</v>
      </c>
      <c r="B18" s="149" t="s">
        <v>478</v>
      </c>
      <c r="C18" s="123"/>
      <c r="D18" s="138" t="s">
        <v>346</v>
      </c>
      <c r="E18" s="136">
        <v>750</v>
      </c>
      <c r="F18" s="141"/>
      <c r="G18" s="138" t="s">
        <v>346</v>
      </c>
      <c r="H18" s="136">
        <v>725</v>
      </c>
      <c r="I18" s="118"/>
      <c r="J18" s="138" t="s">
        <v>346</v>
      </c>
      <c r="K18" s="136">
        <v>725</v>
      </c>
      <c r="L18" s="118"/>
    </row>
    <row r="19" spans="1:12" ht="23.45" customHeight="1" x14ac:dyDescent="0.25">
      <c r="A19" s="104" t="s">
        <v>307</v>
      </c>
      <c r="B19" s="103">
        <v>0.5</v>
      </c>
      <c r="C19" s="123"/>
      <c r="D19" s="131" t="s">
        <v>348</v>
      </c>
      <c r="E19" s="142" t="s">
        <v>349</v>
      </c>
      <c r="F19" s="141"/>
      <c r="G19" s="131" t="s">
        <v>348</v>
      </c>
      <c r="H19" s="142" t="s">
        <v>349</v>
      </c>
      <c r="I19" s="118"/>
      <c r="J19" s="131" t="s">
        <v>348</v>
      </c>
      <c r="K19" s="142" t="s">
        <v>349</v>
      </c>
      <c r="L19" s="118"/>
    </row>
    <row r="20" spans="1:12" x14ac:dyDescent="0.25">
      <c r="A20" s="104" t="s">
        <v>308</v>
      </c>
      <c r="B20" s="103">
        <v>0.5</v>
      </c>
      <c r="C20" s="123"/>
      <c r="D20" s="143" t="s">
        <v>347</v>
      </c>
      <c r="E20" s="144">
        <v>100</v>
      </c>
      <c r="F20" s="141"/>
      <c r="G20" s="124" t="s">
        <v>386</v>
      </c>
      <c r="H20" s="130">
        <v>5</v>
      </c>
      <c r="I20" s="118"/>
      <c r="J20" s="124" t="s">
        <v>432</v>
      </c>
      <c r="K20" s="130">
        <v>30</v>
      </c>
      <c r="L20" s="118"/>
    </row>
    <row r="21" spans="1:12" ht="30" x14ac:dyDescent="0.25">
      <c r="A21" s="104" t="s">
        <v>309</v>
      </c>
      <c r="B21" s="103">
        <v>0.4</v>
      </c>
      <c r="C21" s="118"/>
      <c r="D21" s="124" t="s">
        <v>351</v>
      </c>
      <c r="E21" s="127">
        <v>35</v>
      </c>
      <c r="F21" s="141"/>
      <c r="G21" s="124" t="s">
        <v>387</v>
      </c>
      <c r="H21" s="130">
        <v>5</v>
      </c>
      <c r="I21" s="118"/>
      <c r="J21" s="124" t="s">
        <v>433</v>
      </c>
      <c r="K21" s="130">
        <v>50</v>
      </c>
      <c r="L21" s="118"/>
    </row>
    <row r="22" spans="1:12" ht="27.6" customHeight="1" x14ac:dyDescent="0.25">
      <c r="A22" s="104" t="s">
        <v>310</v>
      </c>
      <c r="B22" s="103">
        <v>0.55000000000000004</v>
      </c>
      <c r="C22" s="118"/>
      <c r="D22" s="124" t="s">
        <v>352</v>
      </c>
      <c r="E22" s="127">
        <v>50</v>
      </c>
      <c r="F22" s="141"/>
      <c r="G22" s="124" t="s">
        <v>388</v>
      </c>
      <c r="H22" s="130">
        <v>5</v>
      </c>
      <c r="I22" s="118"/>
      <c r="J22" s="124" t="s">
        <v>434</v>
      </c>
      <c r="K22" s="130">
        <v>70</v>
      </c>
      <c r="L22" s="118"/>
    </row>
    <row r="23" spans="1:12" ht="30" x14ac:dyDescent="0.25">
      <c r="A23" s="115" t="s">
        <v>5</v>
      </c>
      <c r="B23" s="113"/>
      <c r="C23" s="123"/>
      <c r="D23" s="124" t="s">
        <v>353</v>
      </c>
      <c r="E23" s="127">
        <v>100</v>
      </c>
      <c r="F23" s="141"/>
      <c r="G23" s="124" t="s">
        <v>389</v>
      </c>
      <c r="H23" s="130">
        <v>5</v>
      </c>
      <c r="I23" s="118"/>
      <c r="J23" s="124" t="s">
        <v>435</v>
      </c>
      <c r="K23" s="130">
        <v>95</v>
      </c>
      <c r="L23" s="118"/>
    </row>
    <row r="24" spans="1:12" ht="13.9" customHeight="1" x14ac:dyDescent="0.25">
      <c r="A24" s="102" t="s">
        <v>6</v>
      </c>
      <c r="B24" s="81"/>
      <c r="C24" s="123"/>
      <c r="D24" s="124" t="s">
        <v>354</v>
      </c>
      <c r="E24" s="127">
        <v>50</v>
      </c>
      <c r="F24" s="141"/>
      <c r="G24" s="124" t="s">
        <v>390</v>
      </c>
      <c r="H24" s="130">
        <v>50</v>
      </c>
      <c r="I24" s="118"/>
      <c r="J24" s="124" t="s">
        <v>436</v>
      </c>
      <c r="K24" s="130">
        <v>35</v>
      </c>
      <c r="L24" s="118"/>
    </row>
    <row r="25" spans="1:12" ht="30" x14ac:dyDescent="0.25">
      <c r="A25" s="102" t="s">
        <v>7</v>
      </c>
      <c r="B25" s="103">
        <v>0.4</v>
      </c>
      <c r="C25" s="123"/>
      <c r="D25" s="124" t="s">
        <v>355</v>
      </c>
      <c r="E25" s="127">
        <v>20</v>
      </c>
      <c r="F25" s="145"/>
      <c r="G25" s="124" t="s">
        <v>391</v>
      </c>
      <c r="H25" s="130">
        <v>5</v>
      </c>
      <c r="I25" s="118"/>
      <c r="J25" s="124" t="s">
        <v>437</v>
      </c>
      <c r="K25" s="130">
        <v>35</v>
      </c>
      <c r="L25" s="118"/>
    </row>
    <row r="26" spans="1:12" ht="27" customHeight="1" x14ac:dyDescent="0.25">
      <c r="A26" s="104" t="s">
        <v>311</v>
      </c>
      <c r="B26" s="103">
        <v>85</v>
      </c>
      <c r="C26" s="123"/>
      <c r="D26" s="124" t="s">
        <v>356</v>
      </c>
      <c r="E26" s="127">
        <v>20</v>
      </c>
      <c r="F26" s="141"/>
      <c r="G26" s="124" t="s">
        <v>392</v>
      </c>
      <c r="H26" s="130">
        <v>5</v>
      </c>
      <c r="I26" s="118"/>
      <c r="J26" s="124" t="s">
        <v>438</v>
      </c>
      <c r="K26" s="130">
        <v>35</v>
      </c>
      <c r="L26" s="118"/>
    </row>
    <row r="27" spans="1:12" ht="30" customHeight="1" x14ac:dyDescent="0.25">
      <c r="A27" s="104" t="s">
        <v>312</v>
      </c>
      <c r="B27" s="103">
        <v>75</v>
      </c>
      <c r="C27" s="123"/>
      <c r="D27" s="124" t="s">
        <v>357</v>
      </c>
      <c r="E27" s="127">
        <v>15</v>
      </c>
      <c r="F27" s="141"/>
      <c r="G27" s="124" t="s">
        <v>393</v>
      </c>
      <c r="H27" s="130">
        <v>25</v>
      </c>
      <c r="I27" s="118"/>
      <c r="J27" s="124" t="s">
        <v>439</v>
      </c>
      <c r="K27" s="130">
        <v>50</v>
      </c>
      <c r="L27" s="118"/>
    </row>
    <row r="28" spans="1:12" ht="31.9" customHeight="1" x14ac:dyDescent="0.25">
      <c r="A28" s="102" t="s">
        <v>8</v>
      </c>
      <c r="B28" s="103">
        <v>75</v>
      </c>
      <c r="C28" s="118"/>
      <c r="D28" s="124" t="s">
        <v>358</v>
      </c>
      <c r="E28" s="147">
        <v>50</v>
      </c>
      <c r="F28" s="141"/>
      <c r="G28" s="146" t="s">
        <v>394</v>
      </c>
      <c r="H28" s="146">
        <v>40</v>
      </c>
      <c r="I28" s="118"/>
      <c r="J28" s="124" t="s">
        <v>440</v>
      </c>
      <c r="K28" s="130">
        <v>25</v>
      </c>
      <c r="L28" s="118"/>
    </row>
    <row r="29" spans="1:12" ht="30" x14ac:dyDescent="0.25">
      <c r="A29" s="104" t="s">
        <v>313</v>
      </c>
      <c r="B29" s="103">
        <v>75</v>
      </c>
      <c r="C29" s="123"/>
      <c r="D29" s="124" t="s">
        <v>359</v>
      </c>
      <c r="E29" s="127">
        <v>50</v>
      </c>
      <c r="F29" s="141"/>
      <c r="G29" s="124" t="s">
        <v>395</v>
      </c>
      <c r="H29" s="146">
        <v>5</v>
      </c>
      <c r="I29" s="118"/>
      <c r="J29" s="124" t="s">
        <v>441</v>
      </c>
      <c r="K29" s="130">
        <v>10</v>
      </c>
      <c r="L29" s="118"/>
    </row>
    <row r="30" spans="1:12" ht="45" x14ac:dyDescent="0.25">
      <c r="A30" s="115" t="s">
        <v>314</v>
      </c>
      <c r="B30" s="113"/>
      <c r="C30" s="123"/>
      <c r="D30" s="124" t="s">
        <v>360</v>
      </c>
      <c r="E30" s="127">
        <v>10</v>
      </c>
      <c r="F30" s="141"/>
      <c r="G30" s="146" t="s">
        <v>609</v>
      </c>
      <c r="H30" s="190">
        <v>5</v>
      </c>
      <c r="I30" s="118"/>
      <c r="J30" s="124" t="s">
        <v>442</v>
      </c>
      <c r="K30" s="130">
        <v>35</v>
      </c>
      <c r="L30" s="118"/>
    </row>
    <row r="31" spans="1:12" ht="25.9" customHeight="1" x14ac:dyDescent="0.25">
      <c r="A31" s="102" t="s">
        <v>9</v>
      </c>
      <c r="B31" s="103">
        <v>75</v>
      </c>
      <c r="C31" s="123"/>
      <c r="D31" s="124" t="s">
        <v>361</v>
      </c>
      <c r="E31" s="127">
        <v>20</v>
      </c>
      <c r="F31" s="141"/>
      <c r="G31" s="124" t="s">
        <v>396</v>
      </c>
      <c r="H31" s="130">
        <v>5</v>
      </c>
      <c r="I31" s="118"/>
      <c r="J31" s="124" t="s">
        <v>443</v>
      </c>
      <c r="K31" s="130">
        <v>50</v>
      </c>
      <c r="L31" s="118"/>
    </row>
    <row r="32" spans="1:12" ht="31.15" customHeight="1" x14ac:dyDescent="0.25">
      <c r="A32" s="102" t="s">
        <v>10</v>
      </c>
      <c r="B32" s="103">
        <v>40</v>
      </c>
      <c r="C32" s="123"/>
      <c r="D32" s="124" t="s">
        <v>362</v>
      </c>
      <c r="E32" s="127">
        <v>50</v>
      </c>
      <c r="F32" s="141"/>
      <c r="G32" s="124" t="s">
        <v>397</v>
      </c>
      <c r="H32" s="130">
        <v>5</v>
      </c>
      <c r="I32" s="118"/>
      <c r="J32" s="124" t="s">
        <v>444</v>
      </c>
      <c r="K32" s="130">
        <v>50</v>
      </c>
      <c r="L32" s="118"/>
    </row>
    <row r="33" spans="1:12" ht="30" x14ac:dyDescent="0.25">
      <c r="A33" s="102" t="s">
        <v>11</v>
      </c>
      <c r="B33" s="103">
        <v>75</v>
      </c>
      <c r="C33" s="123"/>
      <c r="D33" s="124" t="s">
        <v>363</v>
      </c>
      <c r="E33" s="127">
        <v>20</v>
      </c>
      <c r="F33" s="141"/>
      <c r="G33" s="124" t="s">
        <v>398</v>
      </c>
      <c r="H33" s="130">
        <v>30</v>
      </c>
      <c r="I33" s="118"/>
      <c r="J33" s="124" t="s">
        <v>445</v>
      </c>
      <c r="K33" s="130">
        <v>3</v>
      </c>
      <c r="L33" s="118"/>
    </row>
    <row r="34" spans="1:12" ht="28.15" customHeight="1" x14ac:dyDescent="0.25">
      <c r="A34" s="81"/>
      <c r="B34" s="81"/>
      <c r="C34" s="123"/>
      <c r="D34" s="124" t="s">
        <v>364</v>
      </c>
      <c r="E34" s="127">
        <v>75</v>
      </c>
      <c r="F34" s="141"/>
      <c r="G34" s="124" t="s">
        <v>399</v>
      </c>
      <c r="H34" s="130">
        <v>5</v>
      </c>
      <c r="I34" s="118"/>
      <c r="J34" s="124" t="s">
        <v>446</v>
      </c>
      <c r="K34" s="130">
        <v>50</v>
      </c>
      <c r="L34" s="118"/>
    </row>
    <row r="35" spans="1:12" ht="30" x14ac:dyDescent="0.25">
      <c r="A35" s="81"/>
      <c r="B35" s="81"/>
      <c r="C35" s="139"/>
      <c r="D35" s="124" t="s">
        <v>365</v>
      </c>
      <c r="E35" s="127">
        <v>25</v>
      </c>
      <c r="F35" s="141"/>
      <c r="G35" s="124" t="s">
        <v>400</v>
      </c>
      <c r="H35" s="130">
        <v>5</v>
      </c>
      <c r="I35" s="118"/>
      <c r="J35" s="124" t="s">
        <v>447</v>
      </c>
      <c r="K35" s="130">
        <v>70</v>
      </c>
      <c r="L35" s="118"/>
    </row>
    <row r="36" spans="1:12" ht="27.6" customHeight="1" x14ac:dyDescent="0.25">
      <c r="A36" s="81"/>
      <c r="B36" s="81"/>
      <c r="C36" s="118"/>
      <c r="D36" s="124" t="s">
        <v>366</v>
      </c>
      <c r="E36" s="127">
        <v>20</v>
      </c>
      <c r="F36" s="141"/>
      <c r="G36" s="124" t="s">
        <v>401</v>
      </c>
      <c r="H36" s="130">
        <v>25</v>
      </c>
      <c r="I36" s="118"/>
      <c r="J36" s="124" t="s">
        <v>448</v>
      </c>
      <c r="K36" s="130">
        <v>30</v>
      </c>
      <c r="L36" s="118"/>
    </row>
    <row r="37" spans="1:12" ht="16.899999999999999" customHeight="1" x14ac:dyDescent="0.25">
      <c r="A37" s="81"/>
      <c r="B37" s="81"/>
      <c r="C37" s="118"/>
      <c r="D37" s="124" t="s">
        <v>367</v>
      </c>
      <c r="E37" s="127">
        <v>50</v>
      </c>
      <c r="F37" s="141"/>
      <c r="G37" s="124" t="s">
        <v>402</v>
      </c>
      <c r="H37" s="130">
        <v>5</v>
      </c>
      <c r="I37" s="118"/>
      <c r="J37" s="124" t="s">
        <v>449</v>
      </c>
      <c r="K37" s="130">
        <v>30</v>
      </c>
      <c r="L37" s="118"/>
    </row>
    <row r="38" spans="1:12" ht="30" x14ac:dyDescent="0.25">
      <c r="A38" s="81"/>
      <c r="B38" s="81"/>
      <c r="C38" s="118"/>
      <c r="D38" s="81" t="s">
        <v>369</v>
      </c>
      <c r="E38" s="127">
        <v>35</v>
      </c>
      <c r="F38" s="141"/>
      <c r="G38" s="124" t="s">
        <v>403</v>
      </c>
      <c r="H38" s="130">
        <v>5</v>
      </c>
      <c r="I38" s="118"/>
      <c r="J38" s="124" t="s">
        <v>450</v>
      </c>
      <c r="K38" s="130">
        <v>5</v>
      </c>
      <c r="L38" s="118"/>
    </row>
    <row r="39" spans="1:12" ht="19.149999999999999" customHeight="1" x14ac:dyDescent="0.25">
      <c r="A39" s="81"/>
      <c r="B39" s="81"/>
      <c r="C39" s="118"/>
      <c r="D39" s="81" t="s">
        <v>370</v>
      </c>
      <c r="E39" s="127">
        <v>50</v>
      </c>
      <c r="F39" s="141"/>
      <c r="G39" s="124" t="s">
        <v>404</v>
      </c>
      <c r="H39" s="130">
        <v>50</v>
      </c>
      <c r="I39" s="118"/>
      <c r="J39" s="124" t="s">
        <v>452</v>
      </c>
      <c r="K39" s="130">
        <v>40</v>
      </c>
      <c r="L39" s="118"/>
    </row>
    <row r="40" spans="1:12" ht="30" x14ac:dyDescent="0.25">
      <c r="A40" s="81"/>
      <c r="B40" s="81"/>
      <c r="C40" s="118"/>
      <c r="D40" s="81" t="s">
        <v>371</v>
      </c>
      <c r="E40" s="127">
        <v>25</v>
      </c>
      <c r="F40" s="141"/>
      <c r="G40" s="124" t="s">
        <v>405</v>
      </c>
      <c r="H40" s="130">
        <v>15</v>
      </c>
      <c r="I40" s="118"/>
      <c r="J40" s="124" t="s">
        <v>453</v>
      </c>
      <c r="K40" s="130">
        <v>50</v>
      </c>
      <c r="L40" s="118"/>
    </row>
    <row r="41" spans="1:12" ht="30" x14ac:dyDescent="0.25">
      <c r="A41" s="81"/>
      <c r="B41" s="81"/>
      <c r="C41" s="118"/>
      <c r="D41" s="81" t="s">
        <v>372</v>
      </c>
      <c r="E41" s="127">
        <v>40</v>
      </c>
      <c r="F41" s="141"/>
      <c r="G41" s="124" t="s">
        <v>406</v>
      </c>
      <c r="H41" s="130">
        <v>50</v>
      </c>
      <c r="I41" s="118"/>
      <c r="J41" s="124" t="s">
        <v>454</v>
      </c>
      <c r="K41" s="130">
        <v>65</v>
      </c>
      <c r="L41" s="118"/>
    </row>
    <row r="42" spans="1:12" ht="15" customHeight="1" x14ac:dyDescent="0.25">
      <c r="A42" s="81"/>
      <c r="B42" s="81"/>
      <c r="C42" s="118"/>
      <c r="D42" s="81" t="s">
        <v>373</v>
      </c>
      <c r="E42" s="127">
        <v>60</v>
      </c>
      <c r="F42" s="141"/>
      <c r="G42" s="124" t="s">
        <v>407</v>
      </c>
      <c r="H42" s="130">
        <v>75</v>
      </c>
      <c r="I42" s="118"/>
      <c r="J42" s="124" t="s">
        <v>455</v>
      </c>
      <c r="K42" s="130">
        <v>75</v>
      </c>
      <c r="L42" s="118"/>
    </row>
    <row r="43" spans="1:12" ht="18" customHeight="1" x14ac:dyDescent="0.25">
      <c r="A43" s="81"/>
      <c r="B43" s="81"/>
      <c r="C43" s="118"/>
      <c r="D43" s="81" t="s">
        <v>374</v>
      </c>
      <c r="E43" s="127">
        <v>25</v>
      </c>
      <c r="F43" s="141"/>
      <c r="G43" s="81" t="s">
        <v>409</v>
      </c>
      <c r="H43" s="127">
        <v>5</v>
      </c>
      <c r="I43" s="118"/>
      <c r="J43" s="124" t="s">
        <v>456</v>
      </c>
      <c r="K43" s="130">
        <v>90</v>
      </c>
      <c r="L43" s="118"/>
    </row>
    <row r="44" spans="1:12" ht="30.6" customHeight="1" x14ac:dyDescent="0.25">
      <c r="A44" s="81"/>
      <c r="B44" s="81"/>
      <c r="C44" s="118"/>
      <c r="D44" s="81" t="s">
        <v>375</v>
      </c>
      <c r="E44" s="127">
        <v>15</v>
      </c>
      <c r="F44" s="141"/>
      <c r="G44" s="81" t="s">
        <v>410</v>
      </c>
      <c r="H44" s="127">
        <v>5</v>
      </c>
      <c r="I44" s="118"/>
      <c r="J44" s="124" t="s">
        <v>457</v>
      </c>
      <c r="K44" s="130">
        <v>30</v>
      </c>
      <c r="L44" s="118"/>
    </row>
    <row r="45" spans="1:12" x14ac:dyDescent="0.25">
      <c r="A45" s="81"/>
      <c r="B45" s="81"/>
      <c r="C45" s="118"/>
      <c r="D45" s="81" t="s">
        <v>376</v>
      </c>
      <c r="E45" s="127">
        <v>15</v>
      </c>
      <c r="F45" s="141"/>
      <c r="G45" s="81" t="s">
        <v>411</v>
      </c>
      <c r="H45" s="127">
        <v>5</v>
      </c>
      <c r="I45" s="118"/>
      <c r="J45" s="124" t="s">
        <v>458</v>
      </c>
      <c r="K45" s="130">
        <v>40</v>
      </c>
      <c r="L45" s="118"/>
    </row>
    <row r="46" spans="1:12" ht="30" customHeight="1" x14ac:dyDescent="0.25">
      <c r="A46" s="81"/>
      <c r="B46" s="81"/>
      <c r="C46" s="118"/>
      <c r="D46" s="81" t="s">
        <v>377</v>
      </c>
      <c r="E46" s="127">
        <v>8</v>
      </c>
      <c r="F46" s="141"/>
      <c r="G46" s="81" t="s">
        <v>412</v>
      </c>
      <c r="H46" s="127">
        <v>5</v>
      </c>
      <c r="I46" s="118"/>
      <c r="J46" s="124" t="s">
        <v>459</v>
      </c>
      <c r="K46" s="130">
        <v>50</v>
      </c>
      <c r="L46" s="118"/>
    </row>
    <row r="47" spans="1:12" x14ac:dyDescent="0.25">
      <c r="A47" s="81"/>
      <c r="B47" s="81"/>
      <c r="C47" s="118"/>
      <c r="D47" s="81" t="s">
        <v>378</v>
      </c>
      <c r="E47" s="127">
        <v>45</v>
      </c>
      <c r="F47" s="141"/>
      <c r="G47" s="81" t="s">
        <v>413</v>
      </c>
      <c r="H47" s="127">
        <v>5</v>
      </c>
      <c r="I47" s="118"/>
      <c r="J47" s="124" t="s">
        <v>460</v>
      </c>
      <c r="K47" s="130">
        <v>75</v>
      </c>
      <c r="L47" s="118"/>
    </row>
    <row r="48" spans="1:12" ht="28.9" customHeight="1" x14ac:dyDescent="0.25">
      <c r="A48" s="81"/>
      <c r="B48" s="81"/>
      <c r="C48" s="118"/>
      <c r="D48" s="81" t="s">
        <v>379</v>
      </c>
      <c r="E48" s="127">
        <v>50</v>
      </c>
      <c r="F48" s="141"/>
      <c r="G48" s="81" t="s">
        <v>414</v>
      </c>
      <c r="H48" s="127">
        <v>5</v>
      </c>
      <c r="I48" s="118"/>
      <c r="J48" s="124" t="s">
        <v>461</v>
      </c>
      <c r="K48" s="130">
        <v>25</v>
      </c>
      <c r="L48" s="118"/>
    </row>
    <row r="49" spans="1:12" ht="22.9" customHeight="1" x14ac:dyDescent="0.25">
      <c r="A49" s="81"/>
      <c r="B49" s="81"/>
      <c r="C49" s="118"/>
      <c r="D49" s="81" t="s">
        <v>380</v>
      </c>
      <c r="E49" s="127">
        <v>50</v>
      </c>
      <c r="F49" s="141"/>
      <c r="G49" s="81" t="s">
        <v>415</v>
      </c>
      <c r="H49" s="127">
        <v>15</v>
      </c>
      <c r="I49" s="118"/>
      <c r="J49" s="124" t="s">
        <v>462</v>
      </c>
      <c r="K49" s="130">
        <v>30</v>
      </c>
      <c r="L49" s="118"/>
    </row>
    <row r="50" spans="1:12" ht="24" customHeight="1" x14ac:dyDescent="0.25">
      <c r="A50" s="81"/>
      <c r="B50" s="81"/>
      <c r="C50" s="118"/>
      <c r="D50" s="81" t="s">
        <v>381</v>
      </c>
      <c r="E50" s="127">
        <v>75</v>
      </c>
      <c r="F50" s="141"/>
      <c r="G50" s="81" t="s">
        <v>416</v>
      </c>
      <c r="H50" s="127">
        <v>18</v>
      </c>
      <c r="I50" s="118"/>
      <c r="J50" s="124" t="s">
        <v>463</v>
      </c>
      <c r="K50" s="130">
        <v>15</v>
      </c>
      <c r="L50" s="118"/>
    </row>
    <row r="51" spans="1:12" ht="30" x14ac:dyDescent="0.25">
      <c r="A51" s="81"/>
      <c r="B51" s="81"/>
      <c r="C51" s="118"/>
      <c r="D51" s="81"/>
      <c r="E51" s="81"/>
      <c r="F51" s="118"/>
      <c r="G51" s="81" t="s">
        <v>417</v>
      </c>
      <c r="H51" s="127">
        <v>21</v>
      </c>
      <c r="I51" s="118"/>
      <c r="J51" s="124" t="s">
        <v>464</v>
      </c>
      <c r="K51" s="130">
        <v>50</v>
      </c>
      <c r="L51" s="118"/>
    </row>
    <row r="52" spans="1:12" ht="30" x14ac:dyDescent="0.25">
      <c r="A52" s="81"/>
      <c r="B52" s="81"/>
      <c r="C52" s="118"/>
      <c r="D52" s="81"/>
      <c r="E52" s="81"/>
      <c r="F52" s="118"/>
      <c r="G52" s="81" t="s">
        <v>418</v>
      </c>
      <c r="H52" s="127">
        <v>25</v>
      </c>
      <c r="I52" s="118"/>
      <c r="J52" s="124" t="s">
        <v>465</v>
      </c>
      <c r="K52" s="130">
        <v>60</v>
      </c>
      <c r="L52" s="118"/>
    </row>
    <row r="53" spans="1:12" ht="30" x14ac:dyDescent="0.25">
      <c r="A53" s="81"/>
      <c r="B53" s="81"/>
      <c r="C53" s="118"/>
      <c r="D53" s="81"/>
      <c r="E53" s="81"/>
      <c r="F53" s="118"/>
      <c r="G53" s="81" t="s">
        <v>419</v>
      </c>
      <c r="H53" s="127">
        <v>35</v>
      </c>
      <c r="I53" s="118"/>
      <c r="J53" s="124" t="s">
        <v>466</v>
      </c>
      <c r="K53" s="130">
        <v>35</v>
      </c>
      <c r="L53" s="118"/>
    </row>
    <row r="54" spans="1:12" ht="30" x14ac:dyDescent="0.25">
      <c r="A54" s="81"/>
      <c r="B54" s="81"/>
      <c r="C54" s="118"/>
      <c r="D54" s="81"/>
      <c r="E54" s="81"/>
      <c r="F54" s="118"/>
      <c r="G54" s="81" t="s">
        <v>420</v>
      </c>
      <c r="H54" s="127">
        <v>45</v>
      </c>
      <c r="I54" s="118"/>
      <c r="J54" s="124" t="s">
        <v>467</v>
      </c>
      <c r="K54" s="130">
        <v>30</v>
      </c>
      <c r="L54" s="118"/>
    </row>
    <row r="55" spans="1:12" x14ac:dyDescent="0.25">
      <c r="A55" s="81"/>
      <c r="B55" s="81"/>
      <c r="C55" s="118"/>
      <c r="D55" s="81"/>
      <c r="E55" s="81"/>
      <c r="F55" s="118"/>
      <c r="G55" s="81" t="s">
        <v>421</v>
      </c>
      <c r="H55" s="127">
        <v>55</v>
      </c>
      <c r="I55" s="118"/>
      <c r="J55" s="124" t="s">
        <v>468</v>
      </c>
      <c r="K55" s="130">
        <v>35</v>
      </c>
      <c r="L55" s="118"/>
    </row>
    <row r="56" spans="1:12" x14ac:dyDescent="0.25">
      <c r="A56" s="81"/>
      <c r="B56" s="81"/>
      <c r="C56" s="118"/>
      <c r="D56" s="81"/>
      <c r="E56" s="81"/>
      <c r="F56" s="118"/>
      <c r="G56" s="81" t="s">
        <v>422</v>
      </c>
      <c r="H56" s="127">
        <v>65</v>
      </c>
      <c r="I56" s="118"/>
      <c r="J56" s="81"/>
      <c r="K56" s="81"/>
      <c r="L56" s="118"/>
    </row>
    <row r="57" spans="1:12" x14ac:dyDescent="0.25">
      <c r="A57" s="81"/>
      <c r="B57" s="81"/>
      <c r="C57" s="118"/>
      <c r="D57" s="81"/>
      <c r="E57" s="81"/>
      <c r="F57" s="118"/>
      <c r="G57" s="81" t="s">
        <v>423</v>
      </c>
      <c r="H57" s="127">
        <v>75</v>
      </c>
      <c r="I57" s="118"/>
      <c r="J57" s="81"/>
      <c r="K57" s="81"/>
      <c r="L57" s="118"/>
    </row>
    <row r="58" spans="1:12" x14ac:dyDescent="0.25">
      <c r="A58" s="81"/>
      <c r="B58" s="81"/>
      <c r="C58" s="118"/>
      <c r="D58" s="81"/>
      <c r="E58" s="81"/>
      <c r="F58" s="118"/>
      <c r="G58" s="81" t="s">
        <v>424</v>
      </c>
      <c r="H58" s="127">
        <v>35</v>
      </c>
      <c r="I58" s="118"/>
      <c r="J58" s="81"/>
      <c r="K58" s="81"/>
      <c r="L58" s="118"/>
    </row>
    <row r="59" spans="1:12" x14ac:dyDescent="0.25">
      <c r="A59" s="81"/>
      <c r="B59" s="81"/>
      <c r="C59" s="118"/>
      <c r="D59" s="81"/>
      <c r="E59" s="81"/>
      <c r="F59" s="118"/>
      <c r="G59" s="81" t="s">
        <v>425</v>
      </c>
      <c r="H59" s="127">
        <v>25</v>
      </c>
      <c r="I59" s="118"/>
      <c r="J59" s="81"/>
      <c r="K59" s="81"/>
      <c r="L59" s="118"/>
    </row>
    <row r="60" spans="1:12" x14ac:dyDescent="0.25">
      <c r="A60" s="81"/>
      <c r="B60" s="81"/>
      <c r="C60" s="118"/>
      <c r="D60" s="81"/>
      <c r="E60" s="81"/>
      <c r="F60" s="118"/>
      <c r="G60" s="81" t="s">
        <v>426</v>
      </c>
      <c r="H60" s="127">
        <v>170</v>
      </c>
      <c r="I60" s="118"/>
      <c r="J60" s="81"/>
      <c r="K60" s="81"/>
      <c r="L60" s="118"/>
    </row>
    <row r="61" spans="1:12" ht="30" x14ac:dyDescent="0.25">
      <c r="C61" s="170"/>
      <c r="D61" s="171"/>
      <c r="E61" s="171"/>
      <c r="F61" s="170"/>
      <c r="G61" s="171" t="s">
        <v>427</v>
      </c>
      <c r="H61" s="172" t="s">
        <v>428</v>
      </c>
      <c r="I61" s="170"/>
      <c r="J61" s="171"/>
      <c r="K61" s="171"/>
      <c r="L61" s="170"/>
    </row>
    <row r="62" spans="1:12" x14ac:dyDescent="0.25">
      <c r="C62" s="116"/>
      <c r="D62" s="116"/>
      <c r="E62" s="116"/>
      <c r="F62" s="116"/>
      <c r="G62" s="116"/>
      <c r="H62" s="116"/>
      <c r="I62" s="116"/>
      <c r="J62" s="116"/>
      <c r="K62" s="116"/>
      <c r="L62" s="116"/>
    </row>
  </sheetData>
  <pageMargins left="0.7" right="0.7" top="0.75" bottom="0.75" header="0.3" footer="0.3"/>
  <pageSetup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5928-C178-4A5D-87EE-376FD025C1D3}">
  <sheetPr>
    <pageSetUpPr fitToPage="1"/>
  </sheetPr>
  <dimension ref="A1:S68"/>
  <sheetViews>
    <sheetView tabSelected="1" zoomScale="80" zoomScaleNormal="80" workbookViewId="0">
      <pane xSplit="2" ySplit="2" topLeftCell="C3" activePane="bottomRight" state="frozen"/>
      <selection pane="topRight" activeCell="C1" sqref="C1"/>
      <selection pane="bottomLeft" activeCell="A4" sqref="A4"/>
      <selection pane="bottomRight" activeCell="R7" sqref="R7"/>
    </sheetView>
  </sheetViews>
  <sheetFormatPr defaultRowHeight="15" x14ac:dyDescent="0.25"/>
  <cols>
    <col min="1" max="1" width="44.85546875" bestFit="1" customWidth="1"/>
    <col min="2" max="2" width="25.140625" customWidth="1"/>
    <col min="3" max="3" width="8.28515625" customWidth="1"/>
    <col min="4" max="4" width="13.85546875" bestFit="1" customWidth="1"/>
    <col min="5" max="5" width="13.7109375" customWidth="1"/>
    <col min="6" max="6" width="2.85546875" customWidth="1"/>
    <col min="7" max="8" width="12.28515625" customWidth="1"/>
    <col min="9" max="9" width="8.5703125" customWidth="1"/>
    <col min="10" max="10" width="8.7109375" customWidth="1"/>
    <col min="11" max="12" width="10.42578125" customWidth="1"/>
    <col min="14" max="14" width="20.28515625" customWidth="1"/>
    <col min="19" max="19" width="15.7109375" customWidth="1"/>
  </cols>
  <sheetData>
    <row r="1" spans="1:19" x14ac:dyDescent="0.25">
      <c r="A1" s="107" t="s">
        <v>15</v>
      </c>
      <c r="B1" s="199" t="s">
        <v>656</v>
      </c>
      <c r="C1" s="8"/>
      <c r="D1" s="8"/>
      <c r="E1" s="8"/>
      <c r="F1" s="150"/>
      <c r="G1" s="8"/>
      <c r="H1" s="8"/>
      <c r="I1" s="8"/>
      <c r="J1" s="8"/>
      <c r="K1" s="8"/>
      <c r="L1" s="8"/>
      <c r="M1" s="8"/>
      <c r="N1" s="8"/>
    </row>
    <row r="2" spans="1:19" ht="45" customHeight="1" x14ac:dyDescent="0.35">
      <c r="A2" s="178" t="s">
        <v>335</v>
      </c>
      <c r="B2" s="8"/>
      <c r="C2" s="8"/>
      <c r="D2" s="163" t="s">
        <v>492</v>
      </c>
      <c r="E2" s="180" t="s">
        <v>491</v>
      </c>
      <c r="F2" s="175"/>
      <c r="G2" s="180" t="s">
        <v>661</v>
      </c>
      <c r="H2" s="180" t="s">
        <v>479</v>
      </c>
      <c r="I2" s="163" t="s">
        <v>320</v>
      </c>
      <c r="J2" s="163" t="s">
        <v>321</v>
      </c>
      <c r="K2" s="200" t="s">
        <v>322</v>
      </c>
      <c r="L2" s="163" t="s">
        <v>323</v>
      </c>
      <c r="M2" s="163" t="s">
        <v>318</v>
      </c>
      <c r="N2" s="163" t="s">
        <v>324</v>
      </c>
    </row>
    <row r="3" spans="1:19" x14ac:dyDescent="0.25">
      <c r="A3" s="49" t="s">
        <v>488</v>
      </c>
      <c r="B3" s="109" t="s">
        <v>319</v>
      </c>
      <c r="C3" s="109"/>
      <c r="D3" s="165">
        <f>SUM(G3:N3)</f>
        <v>1225</v>
      </c>
      <c r="E3" s="152"/>
      <c r="F3" s="162"/>
      <c r="G3" s="151">
        <v>300</v>
      </c>
      <c r="H3" s="153">
        <v>300</v>
      </c>
      <c r="I3" s="153">
        <v>25</v>
      </c>
      <c r="J3" s="153">
        <v>25</v>
      </c>
      <c r="K3" s="153">
        <v>25</v>
      </c>
      <c r="L3" s="151">
        <v>500</v>
      </c>
      <c r="M3" s="151"/>
      <c r="N3" s="153">
        <v>50</v>
      </c>
    </row>
    <row r="4" spans="1:19" x14ac:dyDescent="0.25">
      <c r="A4" s="8"/>
      <c r="B4" s="109" t="s">
        <v>486</v>
      </c>
      <c r="C4" s="109"/>
      <c r="D4" s="165">
        <f>SUM(I4:N4)+G4+H4</f>
        <v>75</v>
      </c>
      <c r="E4" s="152"/>
      <c r="F4" s="162"/>
      <c r="G4" s="151"/>
      <c r="H4" s="153"/>
      <c r="I4" s="153"/>
      <c r="J4" s="153"/>
      <c r="K4" s="153"/>
      <c r="L4" s="151"/>
      <c r="M4" s="151"/>
      <c r="N4" s="153">
        <v>75</v>
      </c>
    </row>
    <row r="5" spans="1:19" x14ac:dyDescent="0.25">
      <c r="A5" s="8"/>
      <c r="B5" s="109" t="s">
        <v>655</v>
      </c>
      <c r="C5" s="109"/>
      <c r="D5" s="165">
        <f>SUM(I5:N5)+G5+H5</f>
        <v>150</v>
      </c>
      <c r="E5" s="152"/>
      <c r="F5" s="162"/>
      <c r="G5" s="151"/>
      <c r="H5" s="153"/>
      <c r="I5" s="153">
        <v>25</v>
      </c>
      <c r="J5" s="153">
        <v>25</v>
      </c>
      <c r="K5" s="153">
        <v>50</v>
      </c>
      <c r="L5" s="151"/>
      <c r="M5" s="151"/>
      <c r="N5" s="153">
        <v>50</v>
      </c>
    </row>
    <row r="6" spans="1:19" x14ac:dyDescent="0.25">
      <c r="A6" s="8"/>
      <c r="B6" s="109"/>
      <c r="C6" s="109"/>
      <c r="D6" s="165"/>
      <c r="E6" s="152"/>
      <c r="F6" s="162"/>
      <c r="G6" s="151"/>
      <c r="H6" s="153"/>
      <c r="I6" s="153"/>
      <c r="J6" s="153"/>
      <c r="K6" s="153"/>
      <c r="L6" s="151"/>
      <c r="M6" s="151"/>
      <c r="N6" s="153"/>
    </row>
    <row r="7" spans="1:19" x14ac:dyDescent="0.25">
      <c r="A7" s="168" t="s">
        <v>657</v>
      </c>
      <c r="B7" s="161"/>
      <c r="C7" s="161"/>
      <c r="D7" s="164"/>
      <c r="E7" s="157"/>
      <c r="F7" s="162"/>
      <c r="G7" s="156"/>
      <c r="H7" s="159"/>
      <c r="I7" s="159"/>
      <c r="J7" s="159"/>
      <c r="K7" s="159"/>
      <c r="L7" s="156"/>
      <c r="M7" s="156"/>
      <c r="N7" s="159"/>
    </row>
    <row r="8" spans="1:19" x14ac:dyDescent="0.25">
      <c r="A8" s="168"/>
      <c r="B8" s="110" t="s">
        <v>332</v>
      </c>
      <c r="C8" s="110"/>
      <c r="D8" s="166"/>
      <c r="E8" s="151"/>
      <c r="F8" s="158"/>
      <c r="G8" s="151"/>
      <c r="H8" s="152"/>
      <c r="I8" s="153"/>
      <c r="J8" s="153"/>
      <c r="K8" s="153"/>
      <c r="L8" s="151"/>
      <c r="M8" s="151"/>
      <c r="N8" s="153"/>
    </row>
    <row r="9" spans="1:19" x14ac:dyDescent="0.25">
      <c r="A9" s="81"/>
      <c r="B9" s="8" t="s">
        <v>16</v>
      </c>
      <c r="C9" s="8"/>
      <c r="D9" s="166">
        <f>SUM(G9:N9)</f>
        <v>1513</v>
      </c>
      <c r="E9" s="152">
        <f>(G9/2)+(H9/2)+I9+J9+K9</f>
        <v>794</v>
      </c>
      <c r="F9" s="158"/>
      <c r="G9" s="153">
        <v>588</v>
      </c>
      <c r="H9" s="152">
        <v>450</v>
      </c>
      <c r="I9" s="152">
        <v>25</v>
      </c>
      <c r="J9" s="152">
        <v>25</v>
      </c>
      <c r="K9" s="152">
        <v>225</v>
      </c>
      <c r="L9" s="152"/>
      <c r="M9" s="152"/>
      <c r="N9" s="152">
        <v>200</v>
      </c>
    </row>
    <row r="10" spans="1:19" x14ac:dyDescent="0.25">
      <c r="A10" s="81"/>
      <c r="B10" s="8" t="s">
        <v>17</v>
      </c>
      <c r="C10" s="8"/>
      <c r="D10" s="166">
        <f>SUM(G10:N10)</f>
        <v>1682</v>
      </c>
      <c r="E10" s="152">
        <f t="shared" ref="E10:E49" si="0">(G10/2)+(H10/2)+I10+J10+K10</f>
        <v>891</v>
      </c>
      <c r="F10" s="158"/>
      <c r="G10" s="152">
        <v>732</v>
      </c>
      <c r="H10" s="152">
        <v>450</v>
      </c>
      <c r="I10" s="152">
        <v>50</v>
      </c>
      <c r="J10" s="152">
        <v>25</v>
      </c>
      <c r="K10" s="152">
        <v>225</v>
      </c>
      <c r="L10" s="152"/>
      <c r="M10" s="152"/>
      <c r="N10" s="152">
        <v>200</v>
      </c>
    </row>
    <row r="11" spans="1:19" x14ac:dyDescent="0.25">
      <c r="A11" s="81"/>
      <c r="B11" s="8" t="s">
        <v>18</v>
      </c>
      <c r="C11" s="8"/>
      <c r="D11" s="166">
        <f>SUM(G11:N11)</f>
        <v>1901</v>
      </c>
      <c r="E11" s="152">
        <f t="shared" si="0"/>
        <v>1013</v>
      </c>
      <c r="F11" s="158"/>
      <c r="G11" s="152">
        <v>926</v>
      </c>
      <c r="H11" s="152">
        <v>450</v>
      </c>
      <c r="I11" s="152">
        <v>75</v>
      </c>
      <c r="J11" s="152">
        <v>25</v>
      </c>
      <c r="K11" s="152">
        <v>225</v>
      </c>
      <c r="L11" s="152"/>
      <c r="M11" s="152"/>
      <c r="N11" s="152">
        <v>200</v>
      </c>
    </row>
    <row r="12" spans="1:19" x14ac:dyDescent="0.25">
      <c r="A12" s="81"/>
      <c r="B12" s="8" t="s">
        <v>333</v>
      </c>
      <c r="C12" s="8"/>
      <c r="D12" s="166">
        <f>SUM(G12:N12)</f>
        <v>2223</v>
      </c>
      <c r="E12" s="152">
        <f t="shared" si="0"/>
        <v>1174</v>
      </c>
      <c r="F12" s="158"/>
      <c r="G12" s="152">
        <v>1248</v>
      </c>
      <c r="H12" s="154">
        <v>450</v>
      </c>
      <c r="I12" s="152">
        <v>75</v>
      </c>
      <c r="J12" s="152">
        <v>25</v>
      </c>
      <c r="K12" s="152">
        <v>225</v>
      </c>
      <c r="L12" s="152"/>
      <c r="M12" s="152"/>
      <c r="N12" s="152">
        <v>200</v>
      </c>
    </row>
    <row r="13" spans="1:19" x14ac:dyDescent="0.25">
      <c r="A13" s="49" t="s">
        <v>658</v>
      </c>
      <c r="B13" s="8" t="s">
        <v>659</v>
      </c>
      <c r="C13" s="8"/>
      <c r="D13" s="166">
        <v>2000</v>
      </c>
      <c r="E13" s="206" t="s">
        <v>660</v>
      </c>
      <c r="F13" s="158"/>
      <c r="G13" s="152">
        <v>1100</v>
      </c>
      <c r="H13" s="154"/>
      <c r="I13" s="152"/>
      <c r="J13" s="152"/>
      <c r="K13" s="152"/>
      <c r="L13" s="152"/>
      <c r="M13" s="152"/>
      <c r="N13" s="152"/>
    </row>
    <row r="14" spans="1:19" x14ac:dyDescent="0.25">
      <c r="A14" s="81"/>
      <c r="B14" s="8"/>
      <c r="C14" s="8"/>
      <c r="D14" s="166"/>
      <c r="E14" s="152"/>
      <c r="F14" s="158"/>
      <c r="G14" s="152"/>
      <c r="H14" s="154"/>
      <c r="I14" s="152"/>
      <c r="J14" s="152"/>
      <c r="K14" s="152"/>
      <c r="L14" s="152"/>
      <c r="M14" s="152"/>
      <c r="N14" s="152"/>
    </row>
    <row r="15" spans="1:19" x14ac:dyDescent="0.25">
      <c r="A15" s="81"/>
      <c r="B15" s="49" t="s">
        <v>20</v>
      </c>
      <c r="C15" s="8"/>
      <c r="D15" s="165">
        <f>SUM(G15:N15)</f>
        <v>1125</v>
      </c>
      <c r="E15" s="152">
        <f t="shared" si="0"/>
        <v>525</v>
      </c>
      <c r="F15" s="156"/>
      <c r="G15" s="151"/>
      <c r="H15" s="151">
        <v>500</v>
      </c>
      <c r="I15" s="152">
        <v>25</v>
      </c>
      <c r="J15" s="152">
        <v>25</v>
      </c>
      <c r="K15" s="153">
        <v>225</v>
      </c>
      <c r="L15" s="151"/>
      <c r="M15" s="153">
        <v>150</v>
      </c>
      <c r="N15" s="179">
        <v>200</v>
      </c>
      <c r="S15" s="6"/>
    </row>
    <row r="16" spans="1:19" x14ac:dyDescent="0.25">
      <c r="A16" s="81"/>
      <c r="B16" s="49"/>
      <c r="C16" s="8"/>
      <c r="D16" s="165"/>
      <c r="E16" s="152"/>
      <c r="F16" s="156"/>
      <c r="G16" s="151"/>
      <c r="H16" s="151"/>
      <c r="I16" s="152"/>
      <c r="J16" s="152"/>
      <c r="K16" s="153"/>
      <c r="L16" s="151"/>
      <c r="M16" s="153"/>
      <c r="N16" s="155"/>
      <c r="S16" s="6"/>
    </row>
    <row r="17" spans="1:19" x14ac:dyDescent="0.25">
      <c r="A17" s="81"/>
      <c r="B17" s="150"/>
      <c r="C17" s="150"/>
      <c r="D17" s="167"/>
      <c r="E17" s="157"/>
      <c r="F17" s="158"/>
      <c r="G17" s="157"/>
      <c r="H17" s="160"/>
      <c r="I17" s="157"/>
      <c r="J17" s="157"/>
      <c r="K17" s="157"/>
      <c r="L17" s="157"/>
      <c r="M17" s="157"/>
      <c r="N17" s="157"/>
    </row>
    <row r="18" spans="1:19" x14ac:dyDescent="0.25">
      <c r="A18" s="168" t="s">
        <v>481</v>
      </c>
      <c r="B18" s="49" t="s">
        <v>331</v>
      </c>
      <c r="C18" s="108"/>
      <c r="D18" s="165"/>
      <c r="E18" s="152"/>
      <c r="F18" s="158"/>
      <c r="G18" s="151"/>
      <c r="H18" s="152"/>
      <c r="I18" s="153"/>
      <c r="J18" s="153"/>
      <c r="K18" s="153"/>
      <c r="L18" s="153"/>
      <c r="M18" s="153"/>
      <c r="N18" s="153"/>
    </row>
    <row r="19" spans="1:19" x14ac:dyDescent="0.25">
      <c r="A19" s="81"/>
      <c r="B19" s="8" t="s">
        <v>16</v>
      </c>
      <c r="C19" s="8"/>
      <c r="D19" s="166">
        <f>SUM(G19:N19)</f>
        <v>2313</v>
      </c>
      <c r="E19" s="152">
        <f t="shared" si="0"/>
        <v>869</v>
      </c>
      <c r="F19" s="158"/>
      <c r="G19" s="153">
        <v>588</v>
      </c>
      <c r="H19" s="152">
        <v>600</v>
      </c>
      <c r="I19" s="152">
        <v>25</v>
      </c>
      <c r="J19" s="152">
        <v>25</v>
      </c>
      <c r="K19" s="153">
        <v>225</v>
      </c>
      <c r="L19" s="152">
        <v>500</v>
      </c>
      <c r="M19" s="152">
        <v>150</v>
      </c>
      <c r="N19" s="152">
        <v>200</v>
      </c>
    </row>
    <row r="20" spans="1:19" x14ac:dyDescent="0.25">
      <c r="A20" s="81"/>
      <c r="B20" s="8" t="s">
        <v>17</v>
      </c>
      <c r="C20" s="8"/>
      <c r="D20" s="166">
        <f>SUM(G20:N20)</f>
        <v>2482</v>
      </c>
      <c r="E20" s="152">
        <f t="shared" si="0"/>
        <v>966</v>
      </c>
      <c r="F20" s="158"/>
      <c r="G20" s="152">
        <v>732</v>
      </c>
      <c r="H20" s="152">
        <v>600</v>
      </c>
      <c r="I20" s="152">
        <v>50</v>
      </c>
      <c r="J20" s="152">
        <v>25</v>
      </c>
      <c r="K20" s="153">
        <v>225</v>
      </c>
      <c r="L20" s="152">
        <v>500</v>
      </c>
      <c r="M20" s="152">
        <v>150</v>
      </c>
      <c r="N20" s="152">
        <v>200</v>
      </c>
    </row>
    <row r="21" spans="1:19" x14ac:dyDescent="0.25">
      <c r="A21" s="81"/>
      <c r="B21" s="8" t="s">
        <v>18</v>
      </c>
      <c r="C21" s="8"/>
      <c r="D21" s="166">
        <f>SUM(G21:N21)</f>
        <v>2701</v>
      </c>
      <c r="E21" s="152">
        <f t="shared" si="0"/>
        <v>1088</v>
      </c>
      <c r="F21" s="158"/>
      <c r="G21" s="152">
        <v>926</v>
      </c>
      <c r="H21" s="152">
        <v>600</v>
      </c>
      <c r="I21" s="152">
        <v>75</v>
      </c>
      <c r="J21" s="152">
        <v>25</v>
      </c>
      <c r="K21" s="153">
        <v>225</v>
      </c>
      <c r="L21" s="152">
        <v>500</v>
      </c>
      <c r="M21" s="152">
        <v>150</v>
      </c>
      <c r="N21" s="152">
        <v>200</v>
      </c>
    </row>
    <row r="22" spans="1:19" x14ac:dyDescent="0.25">
      <c r="A22" s="81"/>
      <c r="B22" s="8" t="s">
        <v>334</v>
      </c>
      <c r="C22" s="8"/>
      <c r="D22" s="166">
        <f>SUM(G22:N22)</f>
        <v>3023</v>
      </c>
      <c r="E22" s="152">
        <f t="shared" si="0"/>
        <v>1249</v>
      </c>
      <c r="F22" s="158"/>
      <c r="G22" s="152">
        <v>1248</v>
      </c>
      <c r="H22" s="152">
        <v>600</v>
      </c>
      <c r="I22" s="152">
        <v>75</v>
      </c>
      <c r="J22" s="152">
        <v>25</v>
      </c>
      <c r="K22" s="153">
        <v>225</v>
      </c>
      <c r="L22" s="152">
        <v>500</v>
      </c>
      <c r="M22" s="152">
        <v>150</v>
      </c>
      <c r="N22" s="152">
        <v>200</v>
      </c>
    </row>
    <row r="23" spans="1:19" x14ac:dyDescent="0.25">
      <c r="A23" s="81"/>
      <c r="B23" s="8"/>
      <c r="C23" s="8"/>
      <c r="D23" s="166"/>
      <c r="E23" s="152"/>
      <c r="F23" s="158"/>
      <c r="G23" s="152"/>
      <c r="H23" s="152"/>
      <c r="I23" s="152"/>
      <c r="J23" s="152"/>
      <c r="K23" s="153"/>
      <c r="L23" s="152"/>
      <c r="M23" s="152"/>
      <c r="N23" s="152"/>
    </row>
    <row r="24" spans="1:19" x14ac:dyDescent="0.25">
      <c r="A24" s="81"/>
      <c r="B24" s="49" t="s">
        <v>21</v>
      </c>
      <c r="C24" s="8"/>
      <c r="D24" s="165">
        <f>SUM(G24:N24)</f>
        <v>950</v>
      </c>
      <c r="E24" s="152">
        <f t="shared" si="0"/>
        <v>300</v>
      </c>
      <c r="F24" s="156"/>
      <c r="G24" s="151"/>
      <c r="H24" s="151">
        <v>600</v>
      </c>
      <c r="I24" s="151"/>
      <c r="J24" s="151"/>
      <c r="K24" s="151"/>
      <c r="L24" s="151"/>
      <c r="M24" s="153">
        <v>150</v>
      </c>
      <c r="N24" s="153">
        <v>200</v>
      </c>
    </row>
    <row r="25" spans="1:19" x14ac:dyDescent="0.25">
      <c r="A25" s="81"/>
      <c r="B25" s="49"/>
      <c r="C25" s="8"/>
      <c r="D25" s="165"/>
      <c r="E25" s="152"/>
      <c r="F25" s="156"/>
      <c r="G25" s="151"/>
      <c r="H25" s="151"/>
      <c r="I25" s="151"/>
      <c r="J25" s="151"/>
      <c r="K25" s="151"/>
      <c r="L25" s="151"/>
      <c r="M25" s="153"/>
      <c r="N25" s="151"/>
    </row>
    <row r="26" spans="1:19" x14ac:dyDescent="0.25">
      <c r="A26" s="81"/>
      <c r="B26" s="49" t="s">
        <v>487</v>
      </c>
      <c r="C26" s="8"/>
      <c r="D26" s="165">
        <f>SUM(G26:N26)</f>
        <v>850</v>
      </c>
      <c r="E26" s="152">
        <f t="shared" si="0"/>
        <v>250</v>
      </c>
      <c r="F26" s="156"/>
      <c r="G26" s="151"/>
      <c r="H26" s="151">
        <v>500</v>
      </c>
      <c r="I26" s="152"/>
      <c r="J26" s="152"/>
      <c r="K26" s="153"/>
      <c r="L26" s="151"/>
      <c r="M26" s="153">
        <v>150</v>
      </c>
      <c r="N26" s="153">
        <v>200</v>
      </c>
      <c r="S26" s="6"/>
    </row>
    <row r="27" spans="1:19" x14ac:dyDescent="0.25">
      <c r="A27" s="81"/>
      <c r="B27" s="8"/>
      <c r="C27" s="8"/>
      <c r="D27" s="166"/>
      <c r="E27" s="152"/>
      <c r="F27" s="158"/>
      <c r="G27" s="152"/>
      <c r="H27" s="152"/>
      <c r="I27" s="152"/>
      <c r="J27" s="152"/>
      <c r="K27" s="153"/>
      <c r="L27" s="152"/>
      <c r="M27" s="152"/>
      <c r="N27" s="152"/>
    </row>
    <row r="28" spans="1:19" x14ac:dyDescent="0.25">
      <c r="A28" s="81"/>
      <c r="B28" s="150"/>
      <c r="C28" s="150"/>
      <c r="D28" s="167"/>
      <c r="E28" s="157"/>
      <c r="F28" s="158"/>
      <c r="G28" s="157"/>
      <c r="H28" s="157"/>
      <c r="I28" s="157"/>
      <c r="J28" s="157"/>
      <c r="K28" s="159"/>
      <c r="L28" s="157"/>
      <c r="M28" s="157"/>
      <c r="N28" s="157"/>
    </row>
    <row r="29" spans="1:19" x14ac:dyDescent="0.25">
      <c r="A29" s="168" t="s">
        <v>480</v>
      </c>
      <c r="B29" s="49" t="s">
        <v>325</v>
      </c>
      <c r="C29" s="8"/>
      <c r="D29" s="166"/>
      <c r="E29" s="152"/>
      <c r="F29" s="158"/>
      <c r="G29" s="152"/>
      <c r="H29" s="151"/>
      <c r="I29" s="152"/>
      <c r="J29" s="152"/>
      <c r="K29" s="153"/>
      <c r="L29" s="152"/>
      <c r="M29" s="152"/>
      <c r="N29" s="152"/>
    </row>
    <row r="30" spans="1:19" x14ac:dyDescent="0.25">
      <c r="B30" s="52" t="s">
        <v>326</v>
      </c>
      <c r="C30" s="52"/>
      <c r="D30" s="173"/>
      <c r="E30" s="152"/>
      <c r="F30" s="158"/>
      <c r="G30" s="174"/>
      <c r="H30" s="151"/>
      <c r="I30" s="152"/>
      <c r="J30" s="152"/>
      <c r="K30" s="153"/>
      <c r="L30" s="152"/>
      <c r="M30" s="152"/>
      <c r="N30" s="152"/>
    </row>
    <row r="31" spans="1:19" x14ac:dyDescent="0.25">
      <c r="A31" s="49"/>
      <c r="B31" s="81" t="s">
        <v>489</v>
      </c>
      <c r="C31" s="52"/>
      <c r="D31" s="173">
        <f>SUM(G31:N31)</f>
        <v>2213</v>
      </c>
      <c r="E31" s="152">
        <f t="shared" si="0"/>
        <v>819</v>
      </c>
      <c r="F31" s="158"/>
      <c r="G31" s="153">
        <v>588</v>
      </c>
      <c r="H31" s="151">
        <v>500</v>
      </c>
      <c r="I31" s="152">
        <v>25</v>
      </c>
      <c r="J31" s="152">
        <v>25</v>
      </c>
      <c r="K31" s="153">
        <v>225</v>
      </c>
      <c r="L31" s="152">
        <v>500</v>
      </c>
      <c r="M31" s="152">
        <v>150</v>
      </c>
      <c r="N31" s="152">
        <v>200</v>
      </c>
    </row>
    <row r="32" spans="1:19" x14ac:dyDescent="0.25">
      <c r="A32" s="49"/>
      <c r="B32" s="81" t="s">
        <v>17</v>
      </c>
      <c r="C32" s="52"/>
      <c r="D32" s="173">
        <f t="shared" ref="D32:D34" si="1">SUM(G32:N32)</f>
        <v>2357</v>
      </c>
      <c r="E32" s="152">
        <f t="shared" si="0"/>
        <v>891</v>
      </c>
      <c r="F32" s="158"/>
      <c r="G32" s="152">
        <v>732</v>
      </c>
      <c r="H32" s="151">
        <v>500</v>
      </c>
      <c r="I32" s="152">
        <v>25</v>
      </c>
      <c r="J32" s="152">
        <v>25</v>
      </c>
      <c r="K32" s="153">
        <v>225</v>
      </c>
      <c r="L32" s="152">
        <v>500</v>
      </c>
      <c r="M32" s="152">
        <v>150</v>
      </c>
      <c r="N32" s="152">
        <v>200</v>
      </c>
    </row>
    <row r="33" spans="1:14" x14ac:dyDescent="0.25">
      <c r="A33" s="49"/>
      <c r="B33" s="81" t="s">
        <v>18</v>
      </c>
      <c r="C33" s="52"/>
      <c r="D33" s="173">
        <f t="shared" si="1"/>
        <v>2551</v>
      </c>
      <c r="E33" s="152">
        <f t="shared" si="0"/>
        <v>988</v>
      </c>
      <c r="F33" s="158"/>
      <c r="G33" s="152">
        <v>926</v>
      </c>
      <c r="H33" s="151">
        <v>500</v>
      </c>
      <c r="I33" s="152">
        <v>25</v>
      </c>
      <c r="J33" s="152">
        <v>25</v>
      </c>
      <c r="K33" s="153">
        <v>225</v>
      </c>
      <c r="L33" s="152">
        <v>500</v>
      </c>
      <c r="M33" s="152">
        <v>150</v>
      </c>
      <c r="N33" s="152">
        <v>200</v>
      </c>
    </row>
    <row r="34" spans="1:14" x14ac:dyDescent="0.25">
      <c r="A34" s="49"/>
      <c r="B34" s="81" t="s">
        <v>334</v>
      </c>
      <c r="C34" s="52"/>
      <c r="D34" s="173">
        <f t="shared" si="1"/>
        <v>2873</v>
      </c>
      <c r="E34" s="152">
        <f t="shared" si="0"/>
        <v>1149</v>
      </c>
      <c r="F34" s="158"/>
      <c r="G34" s="152">
        <v>1248</v>
      </c>
      <c r="H34" s="151">
        <v>500</v>
      </c>
      <c r="I34" s="152">
        <v>25</v>
      </c>
      <c r="J34" s="152">
        <v>25</v>
      </c>
      <c r="K34" s="153">
        <v>225</v>
      </c>
      <c r="L34" s="152">
        <v>500</v>
      </c>
      <c r="M34" s="152">
        <v>150</v>
      </c>
      <c r="N34" s="152">
        <v>200</v>
      </c>
    </row>
    <row r="35" spans="1:14" x14ac:dyDescent="0.25">
      <c r="A35" s="49"/>
      <c r="B35" s="81"/>
      <c r="C35" s="52"/>
      <c r="D35" s="173"/>
      <c r="E35" s="152"/>
      <c r="F35" s="158"/>
      <c r="G35" s="174"/>
      <c r="H35" s="151"/>
      <c r="I35" s="152"/>
      <c r="J35" s="152"/>
      <c r="K35" s="153"/>
      <c r="L35" s="152"/>
      <c r="M35" s="152"/>
      <c r="N35" s="152"/>
    </row>
    <row r="36" spans="1:14" x14ac:dyDescent="0.25">
      <c r="A36" s="49"/>
      <c r="B36" s="52" t="s">
        <v>327</v>
      </c>
      <c r="C36" s="52"/>
      <c r="D36" s="173"/>
      <c r="E36" s="152"/>
      <c r="F36" s="158"/>
      <c r="G36" s="169"/>
      <c r="H36" s="151"/>
      <c r="I36" s="152"/>
      <c r="J36" s="152"/>
      <c r="K36" s="153"/>
      <c r="L36" s="152"/>
      <c r="M36" s="152"/>
      <c r="N36" s="152"/>
    </row>
    <row r="37" spans="1:14" x14ac:dyDescent="0.25">
      <c r="A37" s="8"/>
      <c r="B37" s="81" t="s">
        <v>489</v>
      </c>
      <c r="C37" s="52"/>
      <c r="D37" s="173">
        <f>SUM(G37:N37)</f>
        <v>1413</v>
      </c>
      <c r="E37" s="152">
        <f t="shared" si="0"/>
        <v>669</v>
      </c>
      <c r="F37" s="158"/>
      <c r="G37" s="153">
        <v>588</v>
      </c>
      <c r="H37" s="151">
        <v>200</v>
      </c>
      <c r="I37" s="152">
        <v>25</v>
      </c>
      <c r="J37" s="152">
        <v>25</v>
      </c>
      <c r="K37" s="153">
        <v>225</v>
      </c>
      <c r="L37" s="152"/>
      <c r="M37" s="152">
        <v>150</v>
      </c>
      <c r="N37" s="152">
        <v>200</v>
      </c>
    </row>
    <row r="38" spans="1:14" x14ac:dyDescent="0.25">
      <c r="A38" s="8"/>
      <c r="B38" s="81" t="s">
        <v>17</v>
      </c>
      <c r="C38" s="52"/>
      <c r="D38" s="173">
        <f>SUM(G38:N38)</f>
        <v>1557</v>
      </c>
      <c r="E38" s="152">
        <f t="shared" si="0"/>
        <v>741</v>
      </c>
      <c r="F38" s="158"/>
      <c r="G38" s="152">
        <v>732</v>
      </c>
      <c r="H38" s="151">
        <v>200</v>
      </c>
      <c r="I38" s="152">
        <v>25</v>
      </c>
      <c r="J38" s="152">
        <v>25</v>
      </c>
      <c r="K38" s="153">
        <v>225</v>
      </c>
      <c r="L38" s="152"/>
      <c r="M38" s="152">
        <v>150</v>
      </c>
      <c r="N38" s="152">
        <v>200</v>
      </c>
    </row>
    <row r="39" spans="1:14" x14ac:dyDescent="0.25">
      <c r="A39" s="8"/>
      <c r="B39" s="81" t="s">
        <v>18</v>
      </c>
      <c r="C39" s="52"/>
      <c r="D39" s="173">
        <f>SUM(G39:N39)</f>
        <v>1751</v>
      </c>
      <c r="E39" s="152">
        <f t="shared" si="0"/>
        <v>838</v>
      </c>
      <c r="F39" s="158"/>
      <c r="G39" s="152">
        <v>926</v>
      </c>
      <c r="H39" s="151">
        <v>200</v>
      </c>
      <c r="I39" s="152">
        <v>25</v>
      </c>
      <c r="J39" s="152">
        <v>25</v>
      </c>
      <c r="K39" s="153">
        <v>225</v>
      </c>
      <c r="L39" s="152"/>
      <c r="M39" s="152">
        <v>150</v>
      </c>
      <c r="N39" s="152">
        <v>200</v>
      </c>
    </row>
    <row r="40" spans="1:14" x14ac:dyDescent="0.25">
      <c r="A40" s="8"/>
      <c r="B40" s="81" t="s">
        <v>334</v>
      </c>
      <c r="C40" s="52"/>
      <c r="D40" s="173">
        <f>SUM(G40:N40)</f>
        <v>2073</v>
      </c>
      <c r="E40" s="152">
        <f t="shared" si="0"/>
        <v>999</v>
      </c>
      <c r="F40" s="158"/>
      <c r="G40" s="152">
        <v>1248</v>
      </c>
      <c r="H40" s="151">
        <v>200</v>
      </c>
      <c r="I40" s="152">
        <v>25</v>
      </c>
      <c r="J40" s="152">
        <v>25</v>
      </c>
      <c r="K40" s="153">
        <v>225</v>
      </c>
      <c r="L40" s="152"/>
      <c r="M40" s="152">
        <v>150</v>
      </c>
      <c r="N40" s="152">
        <v>200</v>
      </c>
    </row>
    <row r="41" spans="1:14" x14ac:dyDescent="0.25">
      <c r="A41" s="8"/>
      <c r="B41" s="81"/>
      <c r="C41" s="52"/>
      <c r="D41" s="173"/>
      <c r="E41" s="152"/>
      <c r="F41" s="158"/>
      <c r="G41" s="169"/>
      <c r="H41" s="151"/>
      <c r="I41" s="152"/>
      <c r="J41" s="152"/>
      <c r="K41" s="153"/>
      <c r="L41" s="152"/>
      <c r="M41" s="152"/>
      <c r="N41" s="152"/>
    </row>
    <row r="42" spans="1:14" x14ac:dyDescent="0.25">
      <c r="A42" s="8"/>
      <c r="B42" s="49" t="s">
        <v>485</v>
      </c>
      <c r="C42" s="52"/>
      <c r="D42" s="173"/>
      <c r="E42" s="152"/>
      <c r="F42" s="158"/>
      <c r="G42" s="174"/>
      <c r="H42" s="151"/>
      <c r="I42" s="152"/>
      <c r="J42" s="152"/>
      <c r="K42" s="153"/>
      <c r="L42" s="152"/>
      <c r="M42" s="152"/>
      <c r="N42" s="152"/>
    </row>
    <row r="43" spans="1:14" x14ac:dyDescent="0.25">
      <c r="A43" s="8"/>
      <c r="B43" s="81" t="s">
        <v>489</v>
      </c>
      <c r="C43" s="52"/>
      <c r="D43" s="173">
        <f>SUM(G43:N43)</f>
        <v>2213</v>
      </c>
      <c r="E43" s="152">
        <f t="shared" si="0"/>
        <v>819</v>
      </c>
      <c r="F43" s="158"/>
      <c r="G43" s="153">
        <v>588</v>
      </c>
      <c r="H43" s="151">
        <v>500</v>
      </c>
      <c r="I43" s="152">
        <v>25</v>
      </c>
      <c r="J43" s="152">
        <v>25</v>
      </c>
      <c r="K43" s="153">
        <v>225</v>
      </c>
      <c r="L43" s="152">
        <v>500</v>
      </c>
      <c r="M43" s="152">
        <v>150</v>
      </c>
      <c r="N43" s="152">
        <v>200</v>
      </c>
    </row>
    <row r="44" spans="1:14" x14ac:dyDescent="0.25">
      <c r="A44" s="8"/>
      <c r="B44" s="81" t="s">
        <v>17</v>
      </c>
      <c r="C44" s="52"/>
      <c r="D44" s="173">
        <f>SUM(G44:N44)</f>
        <v>2357</v>
      </c>
      <c r="E44" s="152">
        <f t="shared" si="0"/>
        <v>891</v>
      </c>
      <c r="F44" s="158"/>
      <c r="G44" s="152">
        <v>732</v>
      </c>
      <c r="H44" s="151">
        <v>500</v>
      </c>
      <c r="I44" s="152">
        <v>25</v>
      </c>
      <c r="J44" s="152">
        <v>25</v>
      </c>
      <c r="K44" s="153">
        <v>225</v>
      </c>
      <c r="L44" s="152">
        <v>500</v>
      </c>
      <c r="M44" s="152">
        <v>150</v>
      </c>
      <c r="N44" s="152">
        <v>200</v>
      </c>
    </row>
    <row r="45" spans="1:14" x14ac:dyDescent="0.25">
      <c r="A45" s="8"/>
      <c r="B45" s="81" t="s">
        <v>18</v>
      </c>
      <c r="C45" s="52"/>
      <c r="D45" s="173">
        <f>SUM(G45:N45)</f>
        <v>2551</v>
      </c>
      <c r="E45" s="152">
        <f t="shared" si="0"/>
        <v>988</v>
      </c>
      <c r="F45" s="158"/>
      <c r="G45" s="152">
        <v>926</v>
      </c>
      <c r="H45" s="151">
        <v>500</v>
      </c>
      <c r="I45" s="152">
        <v>25</v>
      </c>
      <c r="J45" s="152">
        <v>25</v>
      </c>
      <c r="K45" s="153">
        <v>225</v>
      </c>
      <c r="L45" s="152">
        <v>500</v>
      </c>
      <c r="M45" s="152">
        <v>150</v>
      </c>
      <c r="N45" s="152">
        <v>200</v>
      </c>
    </row>
    <row r="46" spans="1:14" x14ac:dyDescent="0.25">
      <c r="A46" s="8"/>
      <c r="B46" s="81" t="s">
        <v>334</v>
      </c>
      <c r="C46" s="52"/>
      <c r="D46" s="173">
        <f>SUM(G46:N46)</f>
        <v>2873</v>
      </c>
      <c r="E46" s="152">
        <f t="shared" si="0"/>
        <v>1149</v>
      </c>
      <c r="F46" s="158"/>
      <c r="G46" s="152">
        <v>1248</v>
      </c>
      <c r="H46" s="151">
        <v>500</v>
      </c>
      <c r="I46" s="152">
        <v>25</v>
      </c>
      <c r="J46" s="152">
        <v>25</v>
      </c>
      <c r="K46" s="153">
        <v>225</v>
      </c>
      <c r="L46" s="152">
        <v>500</v>
      </c>
      <c r="M46" s="152">
        <v>150</v>
      </c>
      <c r="N46" s="152">
        <v>200</v>
      </c>
    </row>
    <row r="47" spans="1:14" x14ac:dyDescent="0.25">
      <c r="A47" s="8"/>
      <c r="B47" s="81"/>
      <c r="C47" s="52"/>
      <c r="D47" s="173"/>
      <c r="E47" s="152"/>
      <c r="F47" s="158"/>
      <c r="G47" s="169"/>
      <c r="H47" s="151"/>
      <c r="I47" s="152"/>
      <c r="J47" s="152"/>
      <c r="K47" s="153"/>
      <c r="L47" s="152"/>
      <c r="M47" s="152"/>
      <c r="N47" s="152"/>
    </row>
    <row r="48" spans="1:14" x14ac:dyDescent="0.25">
      <c r="A48" s="8"/>
      <c r="B48" s="49" t="s">
        <v>329</v>
      </c>
      <c r="C48" s="8"/>
      <c r="D48" s="166">
        <f>SUM(G48:N48)</f>
        <v>450</v>
      </c>
      <c r="E48" s="152">
        <f t="shared" si="0"/>
        <v>150</v>
      </c>
      <c r="F48" s="156"/>
      <c r="G48" s="152"/>
      <c r="H48" s="151">
        <v>300</v>
      </c>
      <c r="I48" s="151"/>
      <c r="J48" s="151"/>
      <c r="K48" s="151"/>
      <c r="L48" s="151"/>
      <c r="M48" s="153"/>
      <c r="N48" s="153">
        <v>150</v>
      </c>
    </row>
    <row r="49" spans="1:19" x14ac:dyDescent="0.25">
      <c r="A49" s="8"/>
      <c r="B49" s="49" t="s">
        <v>330</v>
      </c>
      <c r="C49" s="8"/>
      <c r="D49" s="166">
        <f>SUM(G49:N49)</f>
        <v>525</v>
      </c>
      <c r="E49" s="152">
        <f t="shared" si="0"/>
        <v>175</v>
      </c>
      <c r="F49" s="156"/>
      <c r="G49" s="152"/>
      <c r="H49" s="151">
        <v>300</v>
      </c>
      <c r="I49" s="151">
        <v>25</v>
      </c>
      <c r="J49" s="151"/>
      <c r="K49" s="151"/>
      <c r="L49" s="151"/>
      <c r="M49" s="153"/>
      <c r="N49" s="153">
        <v>200</v>
      </c>
    </row>
    <row r="50" spans="1:19" x14ac:dyDescent="0.25">
      <c r="A50" s="8"/>
      <c r="B50" s="49"/>
      <c r="C50" s="8"/>
      <c r="D50" s="166"/>
      <c r="E50" s="152"/>
      <c r="F50" s="156"/>
      <c r="G50" s="152"/>
      <c r="H50" s="151"/>
      <c r="I50" s="151"/>
      <c r="J50" s="151"/>
      <c r="K50" s="151"/>
      <c r="L50" s="151"/>
      <c r="M50" s="153"/>
      <c r="N50" s="151"/>
    </row>
    <row r="51" spans="1:19" x14ac:dyDescent="0.25">
      <c r="A51" s="8"/>
      <c r="B51" s="150"/>
      <c r="C51" s="150"/>
      <c r="D51" s="164"/>
      <c r="E51" s="157"/>
      <c r="F51" s="156"/>
      <c r="G51" s="157"/>
      <c r="H51" s="156"/>
      <c r="I51" s="156"/>
      <c r="J51" s="156"/>
      <c r="K51" s="156"/>
      <c r="L51" s="156"/>
      <c r="M51" s="156"/>
      <c r="N51" s="156"/>
    </row>
    <row r="52" spans="1:19" x14ac:dyDescent="0.25">
      <c r="A52" s="168" t="s">
        <v>483</v>
      </c>
      <c r="B52" s="110" t="s">
        <v>484</v>
      </c>
      <c r="C52" s="108"/>
      <c r="D52" s="165">
        <f>SUM(G52:N52)</f>
        <v>150</v>
      </c>
      <c r="E52" s="152"/>
      <c r="F52" s="156"/>
      <c r="G52" s="152"/>
      <c r="H52" s="151">
        <v>150</v>
      </c>
      <c r="I52" s="151"/>
      <c r="J52" s="151"/>
      <c r="K52" s="151"/>
      <c r="L52" s="151"/>
      <c r="M52" s="151"/>
      <c r="N52" s="181" t="s">
        <v>490</v>
      </c>
      <c r="S52" s="2"/>
    </row>
    <row r="53" spans="1:19" x14ac:dyDescent="0.25">
      <c r="A53" s="57"/>
      <c r="B53" s="110" t="s">
        <v>19</v>
      </c>
      <c r="C53" s="108"/>
      <c r="D53" s="165">
        <f>SUM(G53:N53)</f>
        <v>450</v>
      </c>
      <c r="E53" s="152"/>
      <c r="F53" s="156"/>
      <c r="G53" s="152"/>
      <c r="H53" s="151">
        <v>300</v>
      </c>
      <c r="I53" s="151"/>
      <c r="J53" s="151"/>
      <c r="K53" s="151"/>
      <c r="L53" s="151"/>
      <c r="M53" s="151">
        <v>150</v>
      </c>
      <c r="N53" s="181" t="s">
        <v>490</v>
      </c>
    </row>
    <row r="54" spans="1:19" x14ac:dyDescent="0.25">
      <c r="A54" s="57"/>
      <c r="B54" s="108"/>
      <c r="C54" s="108"/>
      <c r="D54" s="165"/>
      <c r="E54" s="152"/>
      <c r="F54" s="156"/>
      <c r="G54" s="152"/>
      <c r="H54" s="151"/>
      <c r="I54" s="151"/>
      <c r="J54" s="151"/>
      <c r="K54" s="151"/>
      <c r="L54" s="151"/>
      <c r="M54" s="151"/>
      <c r="N54" s="151"/>
    </row>
    <row r="55" spans="1:19" x14ac:dyDescent="0.25">
      <c r="A55" s="57"/>
      <c r="B55" s="150"/>
      <c r="C55" s="150"/>
      <c r="D55" s="164"/>
      <c r="E55" s="157"/>
      <c r="F55" s="156"/>
      <c r="G55" s="157"/>
      <c r="H55" s="156"/>
      <c r="I55" s="156"/>
      <c r="J55" s="156"/>
      <c r="K55" s="156"/>
      <c r="L55" s="156"/>
      <c r="M55" s="156"/>
      <c r="N55" s="156"/>
      <c r="S55" s="3"/>
    </row>
    <row r="56" spans="1:19" x14ac:dyDescent="0.25">
      <c r="A56" s="168" t="s">
        <v>482</v>
      </c>
      <c r="B56" s="49" t="s">
        <v>22</v>
      </c>
      <c r="C56" s="8"/>
      <c r="D56" s="165">
        <f>SUM(G56:N56)</f>
        <v>700</v>
      </c>
      <c r="E56" s="152"/>
      <c r="F56" s="156"/>
      <c r="G56" s="151"/>
      <c r="H56" s="151">
        <v>350</v>
      </c>
      <c r="I56" s="151"/>
      <c r="J56" s="151"/>
      <c r="K56" s="151"/>
      <c r="L56" s="151"/>
      <c r="M56" s="153">
        <v>150</v>
      </c>
      <c r="N56" s="153">
        <v>200</v>
      </c>
    </row>
    <row r="57" spans="1:19" x14ac:dyDescent="0.25">
      <c r="A57" s="57"/>
      <c r="B57" s="49" t="s">
        <v>328</v>
      </c>
      <c r="C57" s="8"/>
      <c r="D57" s="165">
        <f>SUM(G57:N57)</f>
        <v>650</v>
      </c>
      <c r="E57" s="152"/>
      <c r="F57" s="156"/>
      <c r="G57" s="151"/>
      <c r="H57" s="151">
        <v>300</v>
      </c>
      <c r="I57" s="151"/>
      <c r="J57" s="151"/>
      <c r="K57" s="151"/>
      <c r="L57" s="151"/>
      <c r="M57" s="153">
        <v>150</v>
      </c>
      <c r="N57" s="153">
        <v>200</v>
      </c>
    </row>
    <row r="58" spans="1:19" x14ac:dyDescent="0.25">
      <c r="A58" s="57"/>
      <c r="B58" s="49" t="s">
        <v>23</v>
      </c>
      <c r="C58" s="8"/>
      <c r="D58" s="165">
        <f>SUM(G58:N58)</f>
        <v>550</v>
      </c>
      <c r="E58" s="152"/>
      <c r="F58" s="156"/>
      <c r="G58" s="151"/>
      <c r="H58" s="151">
        <v>200</v>
      </c>
      <c r="I58" s="151"/>
      <c r="J58" s="151"/>
      <c r="K58" s="151"/>
      <c r="L58" s="151"/>
      <c r="M58" s="153">
        <v>150</v>
      </c>
      <c r="N58" s="151">
        <v>200</v>
      </c>
    </row>
    <row r="59" spans="1:19" x14ac:dyDescent="0.25">
      <c r="A59" s="201"/>
    </row>
    <row r="61" spans="1:19" x14ac:dyDescent="0.25">
      <c r="E61" s="5"/>
    </row>
    <row r="62" spans="1:19" x14ac:dyDescent="0.25">
      <c r="E62" s="5"/>
      <c r="I62" s="4"/>
    </row>
    <row r="63" spans="1:19" x14ac:dyDescent="0.25">
      <c r="A63" s="1"/>
      <c r="E63" s="5"/>
      <c r="G63" s="5"/>
    </row>
    <row r="64" spans="1:19" x14ac:dyDescent="0.25">
      <c r="E64" s="5"/>
      <c r="G64" s="5"/>
      <c r="I64" s="4"/>
    </row>
    <row r="65" spans="1:9" x14ac:dyDescent="0.25">
      <c r="A65" s="1"/>
      <c r="E65" s="5"/>
      <c r="G65" s="5"/>
    </row>
    <row r="66" spans="1:9" x14ac:dyDescent="0.25">
      <c r="A66" s="1"/>
      <c r="E66" s="5"/>
      <c r="G66" s="5"/>
      <c r="I66" s="4"/>
    </row>
    <row r="67" spans="1:9" x14ac:dyDescent="0.25">
      <c r="A67" s="1"/>
      <c r="E67" s="5"/>
      <c r="G67" s="5"/>
    </row>
    <row r="68" spans="1:9" x14ac:dyDescent="0.25">
      <c r="E68" s="7"/>
    </row>
  </sheetData>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C9D1-55D7-4D49-967B-3776F57D383E}">
  <dimension ref="A1:Q117"/>
  <sheetViews>
    <sheetView topLeftCell="A37" zoomScale="80" zoomScaleNormal="80" workbookViewId="0">
      <selection activeCell="E44" sqref="E44"/>
    </sheetView>
  </sheetViews>
  <sheetFormatPr defaultRowHeight="15" x14ac:dyDescent="0.25"/>
  <cols>
    <col min="1" max="1" width="31.140625" customWidth="1"/>
    <col min="5" max="5" width="13.140625" customWidth="1"/>
    <col min="6" max="6" width="12.28515625" customWidth="1"/>
    <col min="7" max="7" width="11.140625" customWidth="1"/>
    <col min="8" max="8" width="14.42578125" customWidth="1"/>
    <col min="10" max="10" width="12.28515625" customWidth="1"/>
    <col min="12" max="12" width="13" customWidth="1"/>
    <col min="13" max="13" width="28.5703125" customWidth="1"/>
    <col min="14" max="14" width="13" customWidth="1"/>
    <col min="15" max="15" width="11.7109375" customWidth="1"/>
    <col min="17" max="17" width="11.5703125" customWidth="1"/>
  </cols>
  <sheetData>
    <row r="1" spans="1:17" x14ac:dyDescent="0.25">
      <c r="A1" s="182" t="s">
        <v>493</v>
      </c>
    </row>
    <row r="2" spans="1:17" ht="17.25" x14ac:dyDescent="0.4">
      <c r="A2" s="16" t="s">
        <v>192</v>
      </c>
      <c r="B2" s="8"/>
      <c r="C2" s="8"/>
      <c r="D2" s="8"/>
      <c r="E2" s="8"/>
      <c r="F2" s="8"/>
      <c r="G2" s="8"/>
      <c r="H2" s="58" t="s">
        <v>193</v>
      </c>
      <c r="I2" s="58"/>
      <c r="J2" s="58"/>
      <c r="K2" s="58"/>
      <c r="L2" s="58" t="s">
        <v>193</v>
      </c>
      <c r="M2" s="8"/>
      <c r="N2" s="8"/>
      <c r="O2" s="8" t="s">
        <v>194</v>
      </c>
      <c r="P2" s="8"/>
      <c r="Q2" s="8"/>
    </row>
    <row r="3" spans="1:17" x14ac:dyDescent="0.25">
      <c r="A3" s="8" t="s">
        <v>195</v>
      </c>
      <c r="B3" s="8"/>
      <c r="C3" s="8"/>
      <c r="D3" s="8"/>
      <c r="E3" s="21">
        <v>700</v>
      </c>
      <c r="F3" s="8"/>
      <c r="G3" s="29">
        <v>1400</v>
      </c>
      <c r="H3" s="44">
        <v>1900</v>
      </c>
      <c r="I3" s="44"/>
      <c r="J3" s="59">
        <f>+H3-E3</f>
        <v>1200</v>
      </c>
      <c r="K3" s="59"/>
      <c r="L3" s="44">
        <v>1900</v>
      </c>
      <c r="M3" s="60" t="s">
        <v>196</v>
      </c>
      <c r="N3" s="21">
        <f>+G3+G15</f>
        <v>3200</v>
      </c>
      <c r="O3" s="21">
        <v>1725</v>
      </c>
      <c r="P3" s="8">
        <v>1320</v>
      </c>
      <c r="Q3" s="21">
        <v>1050</v>
      </c>
    </row>
    <row r="4" spans="1:17" x14ac:dyDescent="0.25">
      <c r="A4" s="8" t="s">
        <v>197</v>
      </c>
      <c r="B4" s="8"/>
      <c r="C4" s="8"/>
      <c r="D4" s="8"/>
      <c r="E4" s="21">
        <v>800</v>
      </c>
      <c r="F4" s="8"/>
      <c r="G4" s="29">
        <v>1600</v>
      </c>
      <c r="H4" s="44">
        <v>1950</v>
      </c>
      <c r="I4" s="44"/>
      <c r="J4" s="59">
        <f>+H4-E4</f>
        <v>1150</v>
      </c>
      <c r="K4" s="59"/>
      <c r="L4" s="44">
        <v>1950</v>
      </c>
      <c r="M4" s="60" t="s">
        <v>198</v>
      </c>
      <c r="N4" s="21">
        <f>+G4+G16</f>
        <v>3800</v>
      </c>
      <c r="O4" s="21"/>
      <c r="P4" s="61">
        <v>1435</v>
      </c>
      <c r="Q4" s="21">
        <v>1050</v>
      </c>
    </row>
    <row r="5" spans="1:17" x14ac:dyDescent="0.25">
      <c r="A5" s="9" t="s">
        <v>199</v>
      </c>
      <c r="B5" s="8"/>
      <c r="C5" s="8"/>
      <c r="D5" s="8"/>
      <c r="E5" s="21"/>
      <c r="F5" s="8"/>
      <c r="G5" s="29"/>
      <c r="H5" s="29"/>
      <c r="I5" s="29"/>
      <c r="J5" s="29"/>
      <c r="K5" s="29"/>
      <c r="L5" s="29"/>
      <c r="M5" s="29"/>
      <c r="N5" s="21"/>
      <c r="O5" s="21"/>
      <c r="P5" s="61"/>
      <c r="Q5" s="21"/>
    </row>
    <row r="6" spans="1:17" x14ac:dyDescent="0.25">
      <c r="A6" s="8"/>
      <c r="B6" s="8"/>
      <c r="C6" s="8"/>
      <c r="D6" s="8"/>
      <c r="E6" s="21"/>
      <c r="F6" s="8"/>
      <c r="G6" s="29"/>
      <c r="H6" s="29"/>
      <c r="I6" s="29"/>
      <c r="J6" s="29"/>
      <c r="K6" s="29"/>
      <c r="L6" s="29"/>
      <c r="M6" s="29"/>
      <c r="N6" s="21"/>
      <c r="O6" s="21"/>
      <c r="P6" s="61">
        <v>1815</v>
      </c>
      <c r="Q6" s="21">
        <v>1450</v>
      </c>
    </row>
    <row r="7" spans="1:17" x14ac:dyDescent="0.25">
      <c r="A7" s="8" t="s">
        <v>200</v>
      </c>
      <c r="B7" s="8"/>
      <c r="C7" s="8"/>
      <c r="D7" s="8"/>
      <c r="E7" s="21"/>
      <c r="F7" s="8"/>
      <c r="G7" s="29"/>
      <c r="H7" s="29"/>
      <c r="I7" s="29"/>
      <c r="J7" s="29"/>
      <c r="K7" s="29"/>
      <c r="L7" s="29"/>
      <c r="M7" s="29" t="s">
        <v>201</v>
      </c>
      <c r="N7" s="21"/>
      <c r="O7" s="21"/>
      <c r="P7" s="61">
        <v>2200</v>
      </c>
      <c r="Q7" s="21">
        <v>2800</v>
      </c>
    </row>
    <row r="8" spans="1:17" x14ac:dyDescent="0.25">
      <c r="A8" s="8" t="s">
        <v>202</v>
      </c>
      <c r="B8" s="8"/>
      <c r="C8" s="8"/>
      <c r="D8" s="8"/>
      <c r="E8" s="21" t="s">
        <v>203</v>
      </c>
      <c r="F8" s="8"/>
      <c r="G8" s="32" t="s">
        <v>204</v>
      </c>
      <c r="H8" s="32" t="s">
        <v>203</v>
      </c>
      <c r="I8" s="32"/>
      <c r="J8" s="32" t="s">
        <v>203</v>
      </c>
      <c r="K8" s="32"/>
      <c r="L8" s="32"/>
      <c r="M8" s="29" t="s">
        <v>205</v>
      </c>
      <c r="N8" s="21" t="e">
        <f>+G8+G17</f>
        <v>#VALUE!</v>
      </c>
      <c r="O8" s="21"/>
      <c r="P8" s="21" t="s">
        <v>206</v>
      </c>
      <c r="Q8" s="21"/>
    </row>
    <row r="9" spans="1:17" x14ac:dyDescent="0.25">
      <c r="A9" s="8"/>
      <c r="B9" s="41"/>
      <c r="C9" s="8"/>
      <c r="D9" s="8"/>
      <c r="E9" s="21"/>
      <c r="F9" s="8"/>
      <c r="G9" s="32"/>
      <c r="H9" s="32" t="s">
        <v>207</v>
      </c>
      <c r="I9" s="32"/>
      <c r="J9" s="44" t="s">
        <v>104</v>
      </c>
      <c r="K9" s="44"/>
      <c r="L9" s="32"/>
      <c r="M9" s="29"/>
      <c r="N9" s="21"/>
      <c r="O9" s="21"/>
      <c r="P9" s="21"/>
      <c r="Q9" s="21"/>
    </row>
    <row r="10" spans="1:17" x14ac:dyDescent="0.25">
      <c r="A10" s="8"/>
      <c r="B10" s="8"/>
      <c r="C10" s="8"/>
      <c r="D10" s="8"/>
      <c r="E10" s="21"/>
      <c r="F10" s="8"/>
      <c r="G10" s="32"/>
      <c r="H10" s="32"/>
      <c r="I10" s="32"/>
      <c r="J10" s="32"/>
      <c r="K10" s="32"/>
      <c r="L10" s="32"/>
      <c r="M10" s="29"/>
      <c r="N10" s="21"/>
      <c r="O10" s="21"/>
      <c r="P10" s="21"/>
      <c r="Q10" s="21"/>
    </row>
    <row r="11" spans="1:17" x14ac:dyDescent="0.25">
      <c r="A11" s="8" t="s">
        <v>208</v>
      </c>
      <c r="B11" s="8"/>
      <c r="C11" s="8"/>
      <c r="D11" s="8"/>
      <c r="E11" s="8" t="s">
        <v>209</v>
      </c>
      <c r="F11" s="8"/>
      <c r="G11" s="8" t="s">
        <v>209</v>
      </c>
      <c r="H11" s="8"/>
      <c r="I11" s="8"/>
      <c r="J11" s="8"/>
      <c r="K11" s="8"/>
      <c r="L11" s="8"/>
      <c r="M11" s="8"/>
      <c r="N11" s="8"/>
      <c r="O11" s="8"/>
      <c r="P11" s="8" t="s">
        <v>210</v>
      </c>
      <c r="Q11" s="8"/>
    </row>
    <row r="12" spans="1:17" x14ac:dyDescent="0.25">
      <c r="A12" s="8"/>
      <c r="B12" s="8" t="s">
        <v>211</v>
      </c>
      <c r="C12" s="8"/>
      <c r="D12" s="8"/>
      <c r="E12" s="8"/>
      <c r="F12" s="8"/>
      <c r="G12" s="8"/>
      <c r="H12" s="8"/>
      <c r="I12" s="8"/>
      <c r="J12" s="8"/>
      <c r="K12" s="8"/>
      <c r="L12" s="8"/>
      <c r="M12" s="8"/>
      <c r="N12" s="8"/>
      <c r="O12" s="8"/>
      <c r="P12" s="8"/>
      <c r="Q12" s="8"/>
    </row>
    <row r="13" spans="1:17" x14ac:dyDescent="0.25">
      <c r="A13" s="8" t="s">
        <v>212</v>
      </c>
      <c r="B13" s="8"/>
      <c r="C13" s="8"/>
      <c r="D13" s="8"/>
      <c r="E13" s="8"/>
      <c r="F13" s="8"/>
      <c r="G13" s="8"/>
      <c r="H13" s="8"/>
      <c r="I13" s="8"/>
      <c r="J13" s="8"/>
      <c r="K13" s="8"/>
      <c r="L13" s="8"/>
      <c r="M13" s="8"/>
      <c r="N13" s="8"/>
      <c r="O13" s="8"/>
      <c r="P13" s="61">
        <v>1000</v>
      </c>
      <c r="Q13" s="8"/>
    </row>
    <row r="14" spans="1:17" x14ac:dyDescent="0.25">
      <c r="A14" s="16" t="s">
        <v>213</v>
      </c>
      <c r="B14" s="8"/>
      <c r="C14" s="8"/>
      <c r="D14" s="8"/>
      <c r="E14" s="8"/>
      <c r="F14" s="8"/>
      <c r="G14" s="8"/>
      <c r="H14" s="8"/>
      <c r="I14" s="8"/>
      <c r="J14" s="8"/>
      <c r="K14" s="8"/>
      <c r="L14" s="8"/>
      <c r="M14" s="8"/>
      <c r="N14" s="8"/>
      <c r="O14" s="8"/>
      <c r="P14" s="8"/>
      <c r="Q14" s="8"/>
    </row>
    <row r="15" spans="1:17" x14ac:dyDescent="0.25">
      <c r="A15" s="8" t="s">
        <v>195</v>
      </c>
      <c r="B15" s="8"/>
      <c r="C15" s="8"/>
      <c r="D15" s="8"/>
      <c r="E15" s="21">
        <v>900</v>
      </c>
      <c r="F15" s="8"/>
      <c r="G15" s="39">
        <v>1800</v>
      </c>
      <c r="H15" s="44">
        <v>1800</v>
      </c>
      <c r="I15" s="44"/>
      <c r="J15" s="59">
        <f>+H15-E15</f>
        <v>900</v>
      </c>
      <c r="K15" s="59"/>
      <c r="L15" s="44">
        <f>+E15*1.5</f>
        <v>1350</v>
      </c>
      <c r="M15" s="62" t="s">
        <v>214</v>
      </c>
      <c r="N15" s="21"/>
      <c r="O15" s="21" t="s">
        <v>215</v>
      </c>
      <c r="P15" s="63" t="s">
        <v>216</v>
      </c>
      <c r="Q15" s="21"/>
    </row>
    <row r="16" spans="1:17" x14ac:dyDescent="0.25">
      <c r="A16" s="8" t="s">
        <v>197</v>
      </c>
      <c r="B16" s="8"/>
      <c r="C16" s="8"/>
      <c r="D16" s="8"/>
      <c r="E16" s="21">
        <v>1100</v>
      </c>
      <c r="F16" s="8"/>
      <c r="G16" s="39">
        <v>2200</v>
      </c>
      <c r="H16" s="44">
        <v>2200</v>
      </c>
      <c r="I16" s="44"/>
      <c r="J16" s="59">
        <f>+H16-E16</f>
        <v>1100</v>
      </c>
      <c r="K16" s="59"/>
      <c r="L16" s="44">
        <f>+E16*1.5</f>
        <v>1650</v>
      </c>
      <c r="M16" s="62" t="s">
        <v>214</v>
      </c>
      <c r="N16" s="21"/>
      <c r="O16" s="21"/>
      <c r="P16" s="21"/>
      <c r="Q16" s="21"/>
    </row>
    <row r="17" spans="1:17" x14ac:dyDescent="0.25">
      <c r="A17" s="8" t="s">
        <v>202</v>
      </c>
      <c r="B17" s="8"/>
      <c r="C17" s="8"/>
      <c r="D17" s="8"/>
      <c r="E17" s="21" t="s">
        <v>203</v>
      </c>
      <c r="F17" s="8"/>
      <c r="G17" s="39">
        <v>2400</v>
      </c>
      <c r="H17" s="21" t="s">
        <v>217</v>
      </c>
      <c r="I17" s="21"/>
      <c r="J17" s="64" t="s">
        <v>218</v>
      </c>
      <c r="K17" s="64"/>
      <c r="L17" s="44"/>
      <c r="M17" s="62" t="s">
        <v>214</v>
      </c>
      <c r="N17" s="21"/>
      <c r="O17" s="21"/>
      <c r="P17" s="21"/>
      <c r="Q17" s="21"/>
    </row>
    <row r="18" spans="1:17" x14ac:dyDescent="0.25">
      <c r="A18" s="8"/>
      <c r="B18" s="41"/>
      <c r="C18" s="65" t="s">
        <v>219</v>
      </c>
      <c r="D18" s="8"/>
      <c r="E18" s="21"/>
      <c r="F18" s="8"/>
      <c r="G18" s="39"/>
      <c r="H18" s="44"/>
      <c r="I18" s="44"/>
      <c r="J18" s="44"/>
      <c r="K18" s="44"/>
      <c r="L18" s="44"/>
      <c r="M18" s="62"/>
      <c r="N18" s="21"/>
      <c r="O18" s="21"/>
      <c r="P18" s="21"/>
      <c r="Q18" s="21"/>
    </row>
    <row r="19" spans="1:17" x14ac:dyDescent="0.25">
      <c r="A19" s="8"/>
      <c r="B19" s="8" t="s">
        <v>211</v>
      </c>
      <c r="C19" s="8"/>
      <c r="D19" s="8"/>
      <c r="E19" s="8"/>
      <c r="F19" s="8"/>
      <c r="G19" s="8"/>
      <c r="H19" s="8"/>
      <c r="I19" s="8"/>
      <c r="J19" s="8"/>
      <c r="K19" s="8"/>
      <c r="L19" s="8"/>
      <c r="M19" s="8"/>
      <c r="N19" s="8"/>
      <c r="O19" s="8"/>
      <c r="P19" s="8"/>
      <c r="Q19" s="8"/>
    </row>
    <row r="20" spans="1:17" x14ac:dyDescent="0.25">
      <c r="A20" s="8"/>
      <c r="B20" s="8"/>
      <c r="C20" s="8"/>
      <c r="D20" s="8"/>
      <c r="E20" s="8"/>
      <c r="F20" s="8"/>
      <c r="G20" s="66" t="s">
        <v>220</v>
      </c>
      <c r="H20" s="67"/>
      <c r="I20" s="67"/>
      <c r="J20" s="67"/>
      <c r="K20" s="67"/>
      <c r="L20" s="67"/>
      <c r="M20" s="41"/>
      <c r="N20" s="8"/>
      <c r="O20" s="8"/>
      <c r="P20" s="8"/>
      <c r="Q20" s="8"/>
    </row>
    <row r="21" spans="1:17" x14ac:dyDescent="0.25">
      <c r="A21" s="8"/>
      <c r="B21" s="8"/>
      <c r="C21" s="8"/>
      <c r="D21" s="8"/>
      <c r="E21" s="8"/>
      <c r="F21" s="8"/>
      <c r="G21" s="8"/>
      <c r="H21" s="8"/>
      <c r="I21" s="8"/>
      <c r="J21" s="8"/>
      <c r="K21" s="8"/>
      <c r="L21" s="8"/>
      <c r="M21" s="8"/>
      <c r="N21" s="8"/>
      <c r="O21" s="8"/>
      <c r="P21" s="8"/>
      <c r="Q21" s="8"/>
    </row>
    <row r="23" spans="1:17" x14ac:dyDescent="0.25">
      <c r="A23" s="182" t="s">
        <v>241</v>
      </c>
    </row>
    <row r="24" spans="1:17" x14ac:dyDescent="0.25">
      <c r="A24" s="52" t="s">
        <v>231</v>
      </c>
      <c r="B24" s="8"/>
      <c r="C24" s="8"/>
      <c r="D24" s="63"/>
      <c r="E24" s="63"/>
      <c r="F24" s="8"/>
      <c r="G24" s="63"/>
      <c r="H24" s="63"/>
      <c r="I24" s="63"/>
      <c r="J24" s="63"/>
      <c r="K24" s="63"/>
      <c r="L24" s="63"/>
      <c r="M24" s="63"/>
      <c r="N24" s="63"/>
      <c r="O24" s="8" t="s">
        <v>194</v>
      </c>
      <c r="P24" s="63"/>
      <c r="Q24" s="63"/>
    </row>
    <row r="25" spans="1:17" x14ac:dyDescent="0.25">
      <c r="A25" s="8"/>
      <c r="B25" s="8" t="s">
        <v>232</v>
      </c>
      <c r="C25" s="8"/>
      <c r="D25" s="63">
        <v>2000</v>
      </c>
      <c r="E25" s="24">
        <v>2000</v>
      </c>
      <c r="F25" s="74"/>
      <c r="G25" s="75">
        <v>4000</v>
      </c>
      <c r="H25" s="59">
        <v>3000</v>
      </c>
      <c r="I25" s="59"/>
      <c r="J25" s="59">
        <f>+H25-E25</f>
        <v>1000</v>
      </c>
      <c r="K25" s="59"/>
      <c r="L25" s="59">
        <v>3000</v>
      </c>
      <c r="M25" s="62" t="s">
        <v>233</v>
      </c>
      <c r="N25" s="63">
        <f>+G25+G29</f>
        <v>5600</v>
      </c>
      <c r="O25" s="63">
        <v>3625</v>
      </c>
      <c r="P25" s="63">
        <v>2000</v>
      </c>
      <c r="Q25" s="63"/>
    </row>
    <row r="26" spans="1:17" x14ac:dyDescent="0.25">
      <c r="A26" s="8"/>
      <c r="B26" s="8" t="s">
        <v>202</v>
      </c>
      <c r="C26" s="8"/>
      <c r="D26" s="63">
        <v>2000</v>
      </c>
      <c r="E26" s="24">
        <v>2000</v>
      </c>
      <c r="F26" s="74"/>
      <c r="G26" s="75">
        <v>5000</v>
      </c>
      <c r="H26" s="59">
        <v>3000</v>
      </c>
      <c r="I26" s="59"/>
      <c r="J26" s="59">
        <f>+H26-E26</f>
        <v>1000</v>
      </c>
      <c r="K26" s="59"/>
      <c r="L26" s="59">
        <v>3000</v>
      </c>
      <c r="M26" s="62" t="s">
        <v>233</v>
      </c>
      <c r="N26" s="63">
        <f>+G26+G30</f>
        <v>8000</v>
      </c>
      <c r="O26" s="63"/>
      <c r="P26" s="63" t="s">
        <v>234</v>
      </c>
      <c r="Q26" s="63"/>
    </row>
    <row r="27" spans="1:17" x14ac:dyDescent="0.25">
      <c r="A27" s="8"/>
      <c r="B27" s="8"/>
      <c r="C27" s="8"/>
      <c r="D27" s="63"/>
      <c r="E27" s="63"/>
      <c r="F27" s="8"/>
      <c r="G27" s="66" t="s">
        <v>220</v>
      </c>
      <c r="H27" s="67"/>
      <c r="I27" s="67"/>
      <c r="J27" s="67"/>
      <c r="K27" s="67"/>
      <c r="L27" s="67"/>
      <c r="M27" s="41"/>
      <c r="N27" s="63"/>
      <c r="O27" s="63"/>
      <c r="P27" s="63"/>
      <c r="Q27" s="63"/>
    </row>
    <row r="28" spans="1:17" x14ac:dyDescent="0.25">
      <c r="A28" s="52" t="s">
        <v>235</v>
      </c>
      <c r="B28" s="8"/>
      <c r="C28" s="8"/>
      <c r="D28" s="8"/>
      <c r="E28" s="8"/>
      <c r="F28" s="8"/>
      <c r="G28" s="8"/>
      <c r="H28" s="8"/>
      <c r="I28" s="8"/>
      <c r="J28" s="8"/>
      <c r="K28" s="8"/>
      <c r="L28" s="8"/>
      <c r="M28" s="8"/>
      <c r="N28" s="8"/>
      <c r="O28" s="8"/>
      <c r="P28" s="8"/>
      <c r="Q28" s="8"/>
    </row>
    <row r="29" spans="1:17" x14ac:dyDescent="0.25">
      <c r="A29" s="8"/>
      <c r="B29" s="8" t="s">
        <v>232</v>
      </c>
      <c r="C29" s="8"/>
      <c r="D29" s="63">
        <v>800</v>
      </c>
      <c r="E29" s="24">
        <v>800</v>
      </c>
      <c r="F29" s="24"/>
      <c r="G29" s="75">
        <v>1600</v>
      </c>
      <c r="H29" s="59">
        <f>800*1.5</f>
        <v>1200</v>
      </c>
      <c r="I29" s="59"/>
      <c r="J29" s="59">
        <f>+H29-E29</f>
        <v>400</v>
      </c>
      <c r="K29" s="59"/>
      <c r="L29" s="59">
        <f>800*1.5</f>
        <v>1200</v>
      </c>
      <c r="M29" s="62" t="s">
        <v>236</v>
      </c>
      <c r="N29" s="63"/>
      <c r="O29" s="63"/>
      <c r="P29" s="8"/>
      <c r="Q29" s="63"/>
    </row>
    <row r="30" spans="1:17" x14ac:dyDescent="0.25">
      <c r="A30" s="8"/>
      <c r="B30" s="8" t="s">
        <v>202</v>
      </c>
      <c r="C30" s="8"/>
      <c r="D30" s="76">
        <v>1500</v>
      </c>
      <c r="E30" s="21" t="s">
        <v>203</v>
      </c>
      <c r="F30" s="77"/>
      <c r="G30" s="78">
        <v>3000</v>
      </c>
      <c r="H30" s="21" t="s">
        <v>237</v>
      </c>
      <c r="I30" s="21"/>
      <c r="J30" s="59" t="s">
        <v>238</v>
      </c>
      <c r="K30" s="59"/>
      <c r="L30" s="79">
        <f>1500*1.5</f>
        <v>2250</v>
      </c>
      <c r="M30" s="80" t="s">
        <v>239</v>
      </c>
      <c r="N30" s="76"/>
      <c r="O30" s="76"/>
      <c r="P30" s="63" t="s">
        <v>240</v>
      </c>
      <c r="Q30" s="76"/>
    </row>
    <row r="31" spans="1:17" x14ac:dyDescent="0.25">
      <c r="A31" s="8"/>
      <c r="B31" s="41"/>
      <c r="C31" s="8"/>
      <c r="D31" s="8"/>
      <c r="E31" s="8"/>
      <c r="F31" s="8"/>
      <c r="G31" s="66" t="s">
        <v>220</v>
      </c>
      <c r="H31" s="67"/>
      <c r="I31" s="67"/>
      <c r="J31" s="67"/>
      <c r="K31" s="67"/>
      <c r="L31" s="67"/>
      <c r="M31" s="41"/>
      <c r="N31" s="8"/>
      <c r="O31" s="8"/>
      <c r="P31" s="8"/>
      <c r="Q31" s="8"/>
    </row>
    <row r="34" spans="1:11" ht="30" x14ac:dyDescent="0.25">
      <c r="A34" s="191" t="s">
        <v>611</v>
      </c>
      <c r="B34" s="183"/>
      <c r="C34" s="184" t="s">
        <v>496</v>
      </c>
      <c r="D34" s="184" t="s">
        <v>501</v>
      </c>
      <c r="E34" s="189" t="s">
        <v>604</v>
      </c>
      <c r="F34" s="184" t="s">
        <v>605</v>
      </c>
      <c r="G34" s="184" t="s">
        <v>497</v>
      </c>
      <c r="H34" s="184" t="s">
        <v>502</v>
      </c>
      <c r="I34" s="184" t="s">
        <v>498</v>
      </c>
      <c r="J34" s="184" t="s">
        <v>500</v>
      </c>
      <c r="K34" s="183"/>
    </row>
    <row r="35" spans="1:11" x14ac:dyDescent="0.25">
      <c r="A35" s="183" t="s">
        <v>494</v>
      </c>
      <c r="B35" s="183"/>
      <c r="C35" s="187">
        <f>(D35*E35)+F35+G35+H35+I35+J35</f>
        <v>8632</v>
      </c>
      <c r="D35" s="187">
        <v>135</v>
      </c>
      <c r="E35" s="188">
        <v>1.2</v>
      </c>
      <c r="F35" s="187">
        <v>170</v>
      </c>
      <c r="G35" s="187">
        <v>1900</v>
      </c>
      <c r="H35" s="187">
        <v>1800</v>
      </c>
      <c r="I35" s="187">
        <v>3000</v>
      </c>
      <c r="J35" s="187">
        <v>1600</v>
      </c>
    </row>
    <row r="36" spans="1:11" x14ac:dyDescent="0.25">
      <c r="A36" s="183" t="s">
        <v>495</v>
      </c>
      <c r="B36" s="183"/>
      <c r="C36" s="187">
        <f>(D36*E36)+F36+G36+H36+I36+J36</f>
        <v>9160</v>
      </c>
      <c r="D36" s="187">
        <v>200</v>
      </c>
      <c r="E36" s="188">
        <v>1.2</v>
      </c>
      <c r="F36" s="187">
        <v>170</v>
      </c>
      <c r="G36" s="187">
        <v>1950</v>
      </c>
      <c r="H36" s="187">
        <v>2200</v>
      </c>
      <c r="I36" s="187">
        <v>3000</v>
      </c>
      <c r="J36" s="187">
        <v>1600</v>
      </c>
    </row>
    <row r="37" spans="1:11" x14ac:dyDescent="0.25">
      <c r="A37" s="183" t="s">
        <v>499</v>
      </c>
      <c r="B37" s="183"/>
      <c r="C37" s="187"/>
      <c r="D37" s="187"/>
      <c r="E37" s="188">
        <v>1.2</v>
      </c>
      <c r="F37" s="187">
        <v>170</v>
      </c>
      <c r="G37" s="187"/>
      <c r="H37" s="187"/>
      <c r="I37" s="187"/>
      <c r="J37" s="187"/>
    </row>
    <row r="38" spans="1:11" ht="25.15" customHeight="1" x14ac:dyDescent="0.25">
      <c r="A38" s="183" t="s">
        <v>606</v>
      </c>
      <c r="B38" s="183"/>
      <c r="C38" s="187">
        <v>1085.75</v>
      </c>
      <c r="D38" s="187"/>
      <c r="E38" s="188"/>
      <c r="F38" s="187"/>
      <c r="G38" s="187"/>
      <c r="H38" s="187"/>
      <c r="I38" s="187"/>
      <c r="J38" s="187"/>
    </row>
    <row r="39" spans="1:11" ht="26.45" customHeight="1" x14ac:dyDescent="0.25">
      <c r="A39" s="183" t="s">
        <v>607</v>
      </c>
      <c r="B39" s="183"/>
      <c r="C39" s="187">
        <v>2537.5</v>
      </c>
      <c r="D39" s="187"/>
      <c r="E39" s="188"/>
      <c r="F39" s="187"/>
      <c r="G39" s="187"/>
      <c r="H39" s="187"/>
      <c r="I39" s="187"/>
      <c r="J39" s="187"/>
    </row>
    <row r="40" spans="1:11" ht="32.450000000000003" customHeight="1" x14ac:dyDescent="0.25">
      <c r="A40" s="183" t="s">
        <v>608</v>
      </c>
      <c r="B40" s="183"/>
      <c r="C40" s="187">
        <v>3850</v>
      </c>
      <c r="D40" s="187"/>
      <c r="E40" s="188"/>
      <c r="F40" s="187"/>
      <c r="G40" s="187"/>
      <c r="H40" s="187"/>
      <c r="I40" s="187"/>
      <c r="J40" s="187"/>
    </row>
    <row r="41" spans="1:11" x14ac:dyDescent="0.25">
      <c r="A41" s="183"/>
      <c r="B41" s="183"/>
      <c r="C41" s="187"/>
      <c r="D41" s="187"/>
      <c r="E41" s="188"/>
      <c r="F41" s="187"/>
      <c r="G41" s="187"/>
      <c r="H41" s="187"/>
      <c r="I41" s="187"/>
      <c r="J41" s="187"/>
    </row>
    <row r="42" spans="1:11" ht="30.6" customHeight="1" x14ac:dyDescent="0.25">
      <c r="A42" s="191" t="s">
        <v>202</v>
      </c>
      <c r="B42" s="183"/>
      <c r="C42" s="187" t="s">
        <v>647</v>
      </c>
      <c r="D42" s="187"/>
      <c r="E42" s="184" t="s">
        <v>645</v>
      </c>
      <c r="F42" s="184" t="s">
        <v>646</v>
      </c>
      <c r="G42" s="187"/>
      <c r="H42" s="183" t="s">
        <v>572</v>
      </c>
      <c r="I42" s="187"/>
      <c r="J42" s="187" t="s">
        <v>643</v>
      </c>
    </row>
    <row r="43" spans="1:11" ht="60" x14ac:dyDescent="0.25">
      <c r="A43" s="183" t="s">
        <v>503</v>
      </c>
      <c r="B43" s="183"/>
      <c r="C43" s="187"/>
      <c r="D43" s="187"/>
      <c r="E43" s="188"/>
      <c r="F43" s="187"/>
      <c r="G43" s="184" t="s">
        <v>644</v>
      </c>
      <c r="H43" s="184">
        <v>0.67</v>
      </c>
      <c r="I43" s="187">
        <v>3000</v>
      </c>
      <c r="J43" s="187"/>
    </row>
    <row r="44" spans="1:11" ht="60" x14ac:dyDescent="0.25">
      <c r="A44" s="183" t="s">
        <v>504</v>
      </c>
      <c r="B44" s="183"/>
      <c r="C44" s="187"/>
      <c r="D44" s="187"/>
      <c r="E44" s="188"/>
      <c r="F44" s="187"/>
      <c r="G44" s="184" t="s">
        <v>644</v>
      </c>
      <c r="H44" s="184">
        <v>0.43</v>
      </c>
      <c r="I44" s="187">
        <v>3000</v>
      </c>
      <c r="J44" s="187" t="s">
        <v>612</v>
      </c>
    </row>
    <row r="45" spans="1:11" ht="60" x14ac:dyDescent="0.25">
      <c r="A45" s="183" t="s">
        <v>505</v>
      </c>
      <c r="B45" s="183"/>
      <c r="C45" s="187"/>
      <c r="D45" s="187"/>
      <c r="E45" s="188"/>
      <c r="F45" s="187"/>
      <c r="G45" s="184" t="s">
        <v>644</v>
      </c>
      <c r="H45" s="184">
        <v>0.98</v>
      </c>
      <c r="I45" s="187">
        <v>3000</v>
      </c>
      <c r="J45" s="187"/>
    </row>
    <row r="46" spans="1:11" ht="60" x14ac:dyDescent="0.25">
      <c r="A46" s="183" t="s">
        <v>506</v>
      </c>
      <c r="B46" s="183"/>
      <c r="C46" s="187"/>
      <c r="D46" s="187"/>
      <c r="E46" s="188"/>
      <c r="F46" s="187"/>
      <c r="G46" s="184" t="s">
        <v>644</v>
      </c>
      <c r="H46" s="184">
        <v>0.76</v>
      </c>
      <c r="I46" s="187">
        <v>3000</v>
      </c>
      <c r="J46" s="187"/>
    </row>
    <row r="47" spans="1:11" ht="60" x14ac:dyDescent="0.25">
      <c r="A47" s="183" t="s">
        <v>508</v>
      </c>
      <c r="B47" s="183"/>
      <c r="C47" s="187"/>
      <c r="D47" s="187"/>
      <c r="E47" s="188"/>
      <c r="F47" s="187"/>
      <c r="G47" s="184" t="s">
        <v>644</v>
      </c>
      <c r="H47" s="184">
        <v>0.57999999999999996</v>
      </c>
      <c r="I47" s="187">
        <v>3000</v>
      </c>
      <c r="J47" s="187"/>
    </row>
    <row r="48" spans="1:11" ht="60" x14ac:dyDescent="0.25">
      <c r="A48" s="183" t="s">
        <v>507</v>
      </c>
      <c r="B48" s="183"/>
      <c r="C48" s="187"/>
      <c r="D48" s="187"/>
      <c r="E48" s="188"/>
      <c r="F48" s="187"/>
      <c r="G48" s="184" t="s">
        <v>644</v>
      </c>
      <c r="H48" s="183">
        <v>0.95</v>
      </c>
      <c r="I48" s="187">
        <v>3000</v>
      </c>
      <c r="J48" s="187"/>
    </row>
    <row r="49" spans="1:10" ht="60" x14ac:dyDescent="0.25">
      <c r="A49" s="183" t="s">
        <v>509</v>
      </c>
      <c r="B49" s="183"/>
      <c r="C49" s="187"/>
      <c r="D49" s="187"/>
      <c r="E49" s="188"/>
      <c r="F49" s="187"/>
      <c r="G49" s="184" t="s">
        <v>644</v>
      </c>
      <c r="H49" s="184">
        <v>0.76</v>
      </c>
      <c r="I49" s="187">
        <v>3000</v>
      </c>
      <c r="J49" s="187" t="s">
        <v>648</v>
      </c>
    </row>
    <row r="50" spans="1:10" ht="60" x14ac:dyDescent="0.25">
      <c r="A50" s="183" t="s">
        <v>510</v>
      </c>
      <c r="B50" s="183"/>
      <c r="C50" s="187"/>
      <c r="D50" s="187"/>
      <c r="E50" s="188"/>
      <c r="F50" s="187"/>
      <c r="G50" s="184" t="s">
        <v>644</v>
      </c>
      <c r="H50" s="184">
        <v>1.75</v>
      </c>
      <c r="I50" s="187">
        <v>3000</v>
      </c>
      <c r="J50" s="187" t="s">
        <v>613</v>
      </c>
    </row>
    <row r="51" spans="1:10" ht="60" x14ac:dyDescent="0.25">
      <c r="A51" s="183" t="s">
        <v>511</v>
      </c>
      <c r="B51" s="183"/>
      <c r="C51" s="187"/>
      <c r="D51" s="187"/>
      <c r="E51" s="188"/>
      <c r="F51" s="187"/>
      <c r="G51" s="184" t="s">
        <v>644</v>
      </c>
      <c r="H51" s="184">
        <v>1.1000000000000001</v>
      </c>
      <c r="I51" s="187">
        <v>3000</v>
      </c>
      <c r="J51" s="187" t="s">
        <v>614</v>
      </c>
    </row>
    <row r="52" spans="1:10" ht="60" x14ac:dyDescent="0.25">
      <c r="A52" s="183" t="s">
        <v>575</v>
      </c>
      <c r="B52" s="183"/>
      <c r="C52" s="187"/>
      <c r="D52" s="187"/>
      <c r="E52" s="188"/>
      <c r="F52" s="187"/>
      <c r="G52" s="184" t="s">
        <v>644</v>
      </c>
      <c r="H52" s="184" t="s">
        <v>573</v>
      </c>
      <c r="I52" s="187">
        <v>3000</v>
      </c>
      <c r="J52" s="187" t="s">
        <v>615</v>
      </c>
    </row>
    <row r="53" spans="1:10" ht="60" x14ac:dyDescent="0.25">
      <c r="A53" s="183" t="s">
        <v>574</v>
      </c>
      <c r="B53" s="183"/>
      <c r="C53" s="187"/>
      <c r="D53" s="187"/>
      <c r="E53" s="188"/>
      <c r="F53" s="187"/>
      <c r="G53" s="184" t="s">
        <v>644</v>
      </c>
      <c r="H53" s="184" t="s">
        <v>576</v>
      </c>
      <c r="I53" s="187">
        <v>3000</v>
      </c>
      <c r="J53" s="187" t="s">
        <v>616</v>
      </c>
    </row>
    <row r="54" spans="1:10" ht="60" x14ac:dyDescent="0.25">
      <c r="A54" s="183" t="s">
        <v>512</v>
      </c>
      <c r="B54" s="183"/>
      <c r="C54" s="187"/>
      <c r="D54" s="187"/>
      <c r="E54" s="188"/>
      <c r="F54" s="187"/>
      <c r="G54" s="184" t="s">
        <v>644</v>
      </c>
      <c r="H54" s="184" t="s">
        <v>577</v>
      </c>
      <c r="I54" s="187">
        <v>3000</v>
      </c>
      <c r="J54" s="187" t="s">
        <v>617</v>
      </c>
    </row>
    <row r="55" spans="1:10" ht="60" x14ac:dyDescent="0.25">
      <c r="A55" s="183" t="s">
        <v>513</v>
      </c>
      <c r="B55" s="183"/>
      <c r="C55" s="187"/>
      <c r="D55" s="187"/>
      <c r="E55" s="188"/>
      <c r="F55" s="187"/>
      <c r="G55" s="184" t="s">
        <v>644</v>
      </c>
      <c r="H55" s="184">
        <v>0.43</v>
      </c>
      <c r="I55" s="187">
        <v>3000</v>
      </c>
      <c r="J55" s="187"/>
    </row>
    <row r="56" spans="1:10" ht="60" x14ac:dyDescent="0.25">
      <c r="A56" s="185" t="s">
        <v>514</v>
      </c>
      <c r="B56" s="183"/>
      <c r="C56" s="187"/>
      <c r="D56" s="187"/>
      <c r="E56" s="188"/>
      <c r="F56" s="187"/>
      <c r="G56" s="184" t="s">
        <v>644</v>
      </c>
      <c r="H56" s="185"/>
      <c r="I56" s="187">
        <v>3000</v>
      </c>
      <c r="J56" s="187"/>
    </row>
    <row r="57" spans="1:10" ht="60" x14ac:dyDescent="0.25">
      <c r="A57" s="183" t="s">
        <v>515</v>
      </c>
      <c r="B57" s="183"/>
      <c r="C57" s="187"/>
      <c r="D57" s="187"/>
      <c r="E57" s="188"/>
      <c r="F57" s="187"/>
      <c r="G57" s="184" t="s">
        <v>644</v>
      </c>
      <c r="H57" s="184" t="s">
        <v>578</v>
      </c>
      <c r="I57" s="187">
        <v>3000</v>
      </c>
      <c r="J57" s="187"/>
    </row>
    <row r="58" spans="1:10" ht="60" x14ac:dyDescent="0.25">
      <c r="A58" s="183" t="s">
        <v>516</v>
      </c>
      <c r="B58" s="183"/>
      <c r="C58" s="187"/>
      <c r="D58" s="187"/>
      <c r="E58" s="188"/>
      <c r="F58" s="187"/>
      <c r="G58" s="184" t="s">
        <v>644</v>
      </c>
      <c r="H58" s="184" t="s">
        <v>579</v>
      </c>
      <c r="I58" s="187">
        <v>3000</v>
      </c>
      <c r="J58" s="187"/>
    </row>
    <row r="59" spans="1:10" ht="60" x14ac:dyDescent="0.25">
      <c r="A59" s="183" t="s">
        <v>517</v>
      </c>
      <c r="B59" s="183"/>
      <c r="C59" s="187"/>
      <c r="D59" s="187"/>
      <c r="E59" s="188"/>
      <c r="F59" s="187"/>
      <c r="G59" s="184" t="s">
        <v>644</v>
      </c>
      <c r="H59" s="184" t="s">
        <v>580</v>
      </c>
      <c r="I59" s="187">
        <v>3000</v>
      </c>
      <c r="J59" s="187">
        <v>10</v>
      </c>
    </row>
    <row r="60" spans="1:10" ht="60" x14ac:dyDescent="0.25">
      <c r="A60" s="183" t="s">
        <v>518</v>
      </c>
      <c r="B60" s="183"/>
      <c r="C60" s="187"/>
      <c r="D60" s="187"/>
      <c r="E60" s="188"/>
      <c r="F60" s="187"/>
      <c r="G60" s="184" t="s">
        <v>644</v>
      </c>
      <c r="H60" s="184" t="s">
        <v>581</v>
      </c>
      <c r="I60" s="187">
        <v>3000</v>
      </c>
      <c r="J60" s="187">
        <v>10</v>
      </c>
    </row>
    <row r="61" spans="1:10" ht="60" x14ac:dyDescent="0.25">
      <c r="A61" s="183" t="s">
        <v>519</v>
      </c>
      <c r="B61" s="183"/>
      <c r="C61" s="187"/>
      <c r="D61" s="187"/>
      <c r="E61" s="188"/>
      <c r="F61" s="187"/>
      <c r="G61" s="184" t="s">
        <v>644</v>
      </c>
      <c r="H61" s="184">
        <v>0.43</v>
      </c>
      <c r="I61" s="187">
        <v>3000</v>
      </c>
      <c r="J61" s="187"/>
    </row>
    <row r="62" spans="1:10" ht="60" x14ac:dyDescent="0.25">
      <c r="A62" s="183" t="s">
        <v>520</v>
      </c>
      <c r="B62" s="183"/>
      <c r="C62" s="187"/>
      <c r="D62" s="187"/>
      <c r="E62" s="188"/>
      <c r="F62" s="187"/>
      <c r="G62" s="184" t="s">
        <v>644</v>
      </c>
      <c r="H62" s="184">
        <v>0.12</v>
      </c>
      <c r="I62" s="187">
        <v>3000</v>
      </c>
      <c r="J62" s="187" t="s">
        <v>618</v>
      </c>
    </row>
    <row r="63" spans="1:10" ht="60" x14ac:dyDescent="0.25">
      <c r="A63" s="183" t="s">
        <v>522</v>
      </c>
      <c r="B63" s="183"/>
      <c r="C63" s="187"/>
      <c r="D63" s="187"/>
      <c r="E63" s="188"/>
      <c r="F63" s="187"/>
      <c r="G63" s="184" t="s">
        <v>644</v>
      </c>
      <c r="H63" s="184">
        <v>0.43</v>
      </c>
      <c r="I63" s="187">
        <v>3000</v>
      </c>
      <c r="J63" s="187" t="s">
        <v>619</v>
      </c>
    </row>
    <row r="64" spans="1:10" ht="60" x14ac:dyDescent="0.25">
      <c r="A64" s="183" t="s">
        <v>523</v>
      </c>
      <c r="B64" s="183"/>
      <c r="C64" s="187"/>
      <c r="D64" s="187"/>
      <c r="E64" s="188"/>
      <c r="F64" s="187"/>
      <c r="G64" s="184" t="s">
        <v>644</v>
      </c>
      <c r="H64" s="184" t="s">
        <v>582</v>
      </c>
      <c r="I64" s="187">
        <v>3000</v>
      </c>
      <c r="J64" s="187">
        <v>1.25</v>
      </c>
    </row>
    <row r="65" spans="1:10" ht="60" x14ac:dyDescent="0.25">
      <c r="A65" s="183" t="s">
        <v>521</v>
      </c>
      <c r="B65" s="183"/>
      <c r="C65" s="187"/>
      <c r="D65" s="187"/>
      <c r="E65" s="188"/>
      <c r="F65" s="187"/>
      <c r="G65" s="184" t="s">
        <v>644</v>
      </c>
      <c r="H65" s="184">
        <v>1.1000000000000001</v>
      </c>
      <c r="I65" s="187">
        <v>3000</v>
      </c>
      <c r="J65" s="187" t="s">
        <v>620</v>
      </c>
    </row>
    <row r="66" spans="1:10" ht="60" x14ac:dyDescent="0.25">
      <c r="A66" s="183" t="s">
        <v>524</v>
      </c>
      <c r="B66" s="183"/>
      <c r="C66" s="187"/>
      <c r="D66" s="187"/>
      <c r="E66" s="188"/>
      <c r="F66" s="187"/>
      <c r="G66" s="184" t="s">
        <v>644</v>
      </c>
      <c r="H66" s="184" t="s">
        <v>583</v>
      </c>
      <c r="I66" s="187">
        <v>3000</v>
      </c>
      <c r="J66" s="187"/>
    </row>
    <row r="67" spans="1:10" ht="60" x14ac:dyDescent="0.25">
      <c r="A67" s="183" t="s">
        <v>525</v>
      </c>
      <c r="B67" s="183"/>
      <c r="C67" s="187"/>
      <c r="D67" s="187"/>
      <c r="E67" s="188"/>
      <c r="F67" s="187"/>
      <c r="G67" s="184" t="s">
        <v>644</v>
      </c>
      <c r="H67" s="184" t="s">
        <v>584</v>
      </c>
      <c r="I67" s="187">
        <v>3000</v>
      </c>
      <c r="J67" s="187" t="s">
        <v>621</v>
      </c>
    </row>
    <row r="68" spans="1:10" ht="60" x14ac:dyDescent="0.25">
      <c r="A68" s="183" t="s">
        <v>527</v>
      </c>
      <c r="B68" s="183"/>
      <c r="C68" s="187"/>
      <c r="D68" s="187"/>
      <c r="E68" s="188"/>
      <c r="F68" s="187"/>
      <c r="G68" s="184" t="s">
        <v>644</v>
      </c>
      <c r="H68" s="184">
        <v>1.23</v>
      </c>
      <c r="I68" s="187">
        <v>3000</v>
      </c>
      <c r="J68" s="187" t="s">
        <v>622</v>
      </c>
    </row>
    <row r="69" spans="1:10" ht="60" x14ac:dyDescent="0.25">
      <c r="A69" s="183" t="s">
        <v>528</v>
      </c>
      <c r="B69" s="183"/>
      <c r="C69" s="187"/>
      <c r="D69" s="187"/>
      <c r="E69" s="188"/>
      <c r="F69" s="187"/>
      <c r="G69" s="184" t="s">
        <v>644</v>
      </c>
      <c r="H69" s="184" t="s">
        <v>585</v>
      </c>
      <c r="I69" s="187">
        <v>3000</v>
      </c>
      <c r="J69" s="187">
        <v>0.1</v>
      </c>
    </row>
    <row r="70" spans="1:10" ht="60" x14ac:dyDescent="0.25">
      <c r="A70" s="183" t="s">
        <v>529</v>
      </c>
      <c r="B70" s="183"/>
      <c r="C70" s="187"/>
      <c r="D70" s="187"/>
      <c r="E70" s="188"/>
      <c r="F70" s="187"/>
      <c r="G70" s="184" t="s">
        <v>644</v>
      </c>
      <c r="H70" s="184">
        <v>1.1000000000000001</v>
      </c>
      <c r="I70" s="187">
        <v>3000</v>
      </c>
      <c r="J70" s="187"/>
    </row>
    <row r="71" spans="1:10" ht="60" x14ac:dyDescent="0.25">
      <c r="A71" s="183" t="s">
        <v>530</v>
      </c>
      <c r="B71" s="183"/>
      <c r="C71" s="187"/>
      <c r="D71" s="187"/>
      <c r="E71" s="188"/>
      <c r="F71" s="187"/>
      <c r="G71" s="184" t="s">
        <v>644</v>
      </c>
      <c r="H71" s="184">
        <v>0.43</v>
      </c>
      <c r="I71" s="187">
        <v>3000</v>
      </c>
      <c r="J71" s="187"/>
    </row>
    <row r="72" spans="1:10" ht="60" x14ac:dyDescent="0.25">
      <c r="A72" s="183" t="s">
        <v>531</v>
      </c>
      <c r="B72" s="183"/>
      <c r="C72" s="187"/>
      <c r="D72" s="187"/>
      <c r="E72" s="188"/>
      <c r="F72" s="187"/>
      <c r="G72" s="184" t="s">
        <v>644</v>
      </c>
      <c r="H72" s="184">
        <v>0.76</v>
      </c>
      <c r="I72" s="187">
        <v>3000</v>
      </c>
      <c r="J72" s="187"/>
    </row>
    <row r="73" spans="1:10" ht="60" x14ac:dyDescent="0.25">
      <c r="A73" s="183" t="s">
        <v>532</v>
      </c>
      <c r="B73" s="183"/>
      <c r="C73" s="187"/>
      <c r="D73" s="187"/>
      <c r="E73" s="188"/>
      <c r="F73" s="187"/>
      <c r="G73" s="184" t="s">
        <v>644</v>
      </c>
      <c r="H73" s="184" t="s">
        <v>586</v>
      </c>
      <c r="I73" s="187">
        <v>3000</v>
      </c>
      <c r="J73" s="187"/>
    </row>
    <row r="74" spans="1:10" ht="60" x14ac:dyDescent="0.25">
      <c r="A74" s="183" t="s">
        <v>533</v>
      </c>
      <c r="B74" s="183"/>
      <c r="C74" s="187"/>
      <c r="D74" s="187"/>
      <c r="E74" s="188"/>
      <c r="F74" s="187"/>
      <c r="G74" s="184" t="s">
        <v>644</v>
      </c>
      <c r="H74" s="184">
        <v>0.43</v>
      </c>
      <c r="I74" s="187">
        <v>3000</v>
      </c>
      <c r="J74" s="187"/>
    </row>
    <row r="75" spans="1:10" ht="60" x14ac:dyDescent="0.25">
      <c r="A75" s="183" t="s">
        <v>534</v>
      </c>
      <c r="B75" s="183"/>
      <c r="C75" s="187"/>
      <c r="D75" s="187"/>
      <c r="E75" s="188"/>
      <c r="F75" s="187"/>
      <c r="G75" s="184" t="s">
        <v>644</v>
      </c>
      <c r="H75" s="184">
        <v>0.76</v>
      </c>
      <c r="I75" s="187">
        <v>3000</v>
      </c>
      <c r="J75" s="187" t="s">
        <v>623</v>
      </c>
    </row>
    <row r="76" spans="1:10" ht="60" x14ac:dyDescent="0.25">
      <c r="A76" s="183" t="s">
        <v>535</v>
      </c>
      <c r="B76" s="183"/>
      <c r="C76" s="187"/>
      <c r="D76" s="187"/>
      <c r="E76" s="188"/>
      <c r="F76" s="187"/>
      <c r="G76" s="184" t="s">
        <v>644</v>
      </c>
      <c r="H76" s="184"/>
      <c r="I76" s="187">
        <v>3000</v>
      </c>
      <c r="J76" s="187"/>
    </row>
    <row r="77" spans="1:10" ht="60" x14ac:dyDescent="0.25">
      <c r="A77" s="183" t="s">
        <v>536</v>
      </c>
      <c r="B77" s="183"/>
      <c r="C77" s="187"/>
      <c r="D77" s="187"/>
      <c r="E77" s="188"/>
      <c r="F77" s="187"/>
      <c r="G77" s="184" t="s">
        <v>644</v>
      </c>
      <c r="H77" s="184">
        <v>0.22</v>
      </c>
      <c r="I77" s="187">
        <v>3000</v>
      </c>
      <c r="J77" s="187" t="s">
        <v>624</v>
      </c>
    </row>
    <row r="78" spans="1:10" ht="105" x14ac:dyDescent="0.25">
      <c r="A78" s="183" t="s">
        <v>537</v>
      </c>
      <c r="B78" s="183"/>
      <c r="C78" s="187"/>
      <c r="D78" s="187"/>
      <c r="E78" s="188"/>
      <c r="F78" s="187"/>
      <c r="G78" s="184" t="s">
        <v>644</v>
      </c>
      <c r="H78" s="184">
        <v>0.43</v>
      </c>
      <c r="I78" s="187">
        <v>3000</v>
      </c>
      <c r="J78" s="187"/>
    </row>
    <row r="79" spans="1:10" ht="60" x14ac:dyDescent="0.25">
      <c r="A79" s="183" t="s">
        <v>538</v>
      </c>
      <c r="B79" s="183"/>
      <c r="C79" s="187"/>
      <c r="D79" s="187"/>
      <c r="E79" s="188"/>
      <c r="F79" s="187"/>
      <c r="G79" s="184" t="s">
        <v>644</v>
      </c>
      <c r="H79" s="184">
        <v>0.76</v>
      </c>
      <c r="I79" s="187">
        <v>3000</v>
      </c>
      <c r="J79" s="187"/>
    </row>
    <row r="80" spans="1:10" ht="60" x14ac:dyDescent="0.25">
      <c r="A80" s="183" t="s">
        <v>539</v>
      </c>
      <c r="B80" s="183"/>
      <c r="C80" s="187"/>
      <c r="D80" s="187"/>
      <c r="E80" s="188"/>
      <c r="F80" s="187"/>
      <c r="G80" s="184" t="s">
        <v>644</v>
      </c>
      <c r="H80" s="184" t="s">
        <v>587</v>
      </c>
      <c r="I80" s="187">
        <v>3000</v>
      </c>
      <c r="J80" s="187" t="s">
        <v>625</v>
      </c>
    </row>
    <row r="81" spans="1:10" ht="60" x14ac:dyDescent="0.25">
      <c r="A81" s="183" t="s">
        <v>540</v>
      </c>
      <c r="B81" s="183"/>
      <c r="C81" s="187"/>
      <c r="D81" s="187"/>
      <c r="E81" s="188"/>
      <c r="F81" s="187"/>
      <c r="G81" s="184" t="s">
        <v>644</v>
      </c>
      <c r="H81" s="184">
        <v>1.1000000000000001</v>
      </c>
      <c r="I81" s="187">
        <v>3000</v>
      </c>
      <c r="J81" s="187"/>
    </row>
    <row r="82" spans="1:10" ht="60" x14ac:dyDescent="0.25">
      <c r="A82" s="183" t="s">
        <v>541</v>
      </c>
      <c r="B82" s="183"/>
      <c r="C82" s="187"/>
      <c r="D82" s="187"/>
      <c r="E82" s="188"/>
      <c r="F82" s="187"/>
      <c r="G82" s="184" t="s">
        <v>644</v>
      </c>
      <c r="H82" s="184">
        <v>0.43</v>
      </c>
      <c r="I82" s="187">
        <v>3000</v>
      </c>
      <c r="J82" s="187"/>
    </row>
    <row r="83" spans="1:10" ht="60" x14ac:dyDescent="0.25">
      <c r="A83" s="183" t="s">
        <v>542</v>
      </c>
      <c r="B83" s="183"/>
      <c r="C83" s="187"/>
      <c r="D83" s="187"/>
      <c r="E83" s="188"/>
      <c r="F83" s="187"/>
      <c r="G83" s="184" t="s">
        <v>644</v>
      </c>
      <c r="H83" s="184">
        <v>0.43</v>
      </c>
      <c r="I83" s="187">
        <v>3000</v>
      </c>
      <c r="J83" s="187"/>
    </row>
    <row r="84" spans="1:10" ht="60" x14ac:dyDescent="0.25">
      <c r="A84" s="183" t="s">
        <v>543</v>
      </c>
      <c r="B84" s="183"/>
      <c r="C84" s="187"/>
      <c r="D84" s="187"/>
      <c r="E84" s="188"/>
      <c r="F84" s="187"/>
      <c r="G84" s="184" t="s">
        <v>644</v>
      </c>
      <c r="H84" s="184">
        <v>0.55000000000000004</v>
      </c>
      <c r="I84" s="187">
        <v>3000</v>
      </c>
      <c r="J84" s="187"/>
    </row>
    <row r="85" spans="1:10" ht="60" x14ac:dyDescent="0.25">
      <c r="A85" s="183" t="s">
        <v>544</v>
      </c>
      <c r="B85" s="183"/>
      <c r="C85" s="187"/>
      <c r="D85" s="187"/>
      <c r="E85" s="188"/>
      <c r="F85" s="187"/>
      <c r="G85" s="184" t="s">
        <v>644</v>
      </c>
      <c r="H85" s="184">
        <v>0.55000000000000004</v>
      </c>
      <c r="I85" s="187">
        <v>3000</v>
      </c>
      <c r="J85" s="187" t="s">
        <v>626</v>
      </c>
    </row>
    <row r="86" spans="1:10" ht="60" x14ac:dyDescent="0.25">
      <c r="A86" s="183" t="s">
        <v>545</v>
      </c>
      <c r="B86" s="183"/>
      <c r="C86" s="187"/>
      <c r="D86" s="187"/>
      <c r="E86" s="188"/>
      <c r="F86" s="187"/>
      <c r="G86" s="184" t="s">
        <v>644</v>
      </c>
      <c r="H86" s="184">
        <v>0.43</v>
      </c>
      <c r="I86" s="187">
        <v>3000</v>
      </c>
      <c r="J86" s="187"/>
    </row>
    <row r="87" spans="1:10" ht="60" x14ac:dyDescent="0.25">
      <c r="A87" s="183" t="s">
        <v>546</v>
      </c>
      <c r="B87" s="183"/>
      <c r="C87" s="187"/>
      <c r="D87" s="187"/>
      <c r="E87" s="188"/>
      <c r="F87" s="187"/>
      <c r="G87" s="184" t="s">
        <v>644</v>
      </c>
      <c r="H87" s="183"/>
      <c r="I87" s="187">
        <v>3000</v>
      </c>
      <c r="J87" s="187"/>
    </row>
    <row r="88" spans="1:10" ht="60" x14ac:dyDescent="0.25">
      <c r="A88" s="183" t="s">
        <v>547</v>
      </c>
      <c r="B88" s="183"/>
      <c r="C88" s="187"/>
      <c r="D88" s="187"/>
      <c r="E88" s="188"/>
      <c r="F88" s="187"/>
      <c r="G88" s="184" t="s">
        <v>644</v>
      </c>
      <c r="H88" s="184">
        <v>1.08</v>
      </c>
      <c r="I88" s="187">
        <v>3000</v>
      </c>
      <c r="J88" s="187"/>
    </row>
    <row r="89" spans="1:10" ht="60" x14ac:dyDescent="0.25">
      <c r="A89" s="183" t="s">
        <v>548</v>
      </c>
      <c r="B89" s="183"/>
      <c r="C89" s="187"/>
      <c r="D89" s="187"/>
      <c r="E89" s="188"/>
      <c r="F89" s="187"/>
      <c r="G89" s="184" t="s">
        <v>644</v>
      </c>
      <c r="H89" s="184">
        <v>0.51</v>
      </c>
      <c r="I89" s="187">
        <v>3000</v>
      </c>
      <c r="J89" s="187"/>
    </row>
    <row r="90" spans="1:10" ht="60" x14ac:dyDescent="0.25">
      <c r="A90" s="183" t="s">
        <v>549</v>
      </c>
      <c r="B90" s="183"/>
      <c r="C90" s="187"/>
      <c r="D90" s="187"/>
      <c r="E90" s="188"/>
      <c r="F90" s="187"/>
      <c r="G90" s="184" t="s">
        <v>644</v>
      </c>
      <c r="H90" s="184" t="s">
        <v>588</v>
      </c>
      <c r="I90" s="187">
        <v>3000</v>
      </c>
      <c r="J90" s="187" t="s">
        <v>627</v>
      </c>
    </row>
    <row r="91" spans="1:10" ht="60" x14ac:dyDescent="0.25">
      <c r="A91" s="183" t="s">
        <v>550</v>
      </c>
      <c r="B91" s="183"/>
      <c r="C91" s="187"/>
      <c r="D91" s="187"/>
      <c r="E91" s="188"/>
      <c r="F91" s="187"/>
      <c r="G91" s="184" t="s">
        <v>644</v>
      </c>
      <c r="H91" s="184" t="s">
        <v>589</v>
      </c>
      <c r="I91" s="187">
        <v>3000</v>
      </c>
      <c r="J91" s="187" t="s">
        <v>628</v>
      </c>
    </row>
    <row r="92" spans="1:10" ht="60" x14ac:dyDescent="0.25">
      <c r="A92" s="183" t="s">
        <v>551</v>
      </c>
      <c r="B92" s="183"/>
      <c r="C92" s="187"/>
      <c r="D92" s="187"/>
      <c r="E92" s="188"/>
      <c r="F92" s="187"/>
      <c r="G92" s="184" t="s">
        <v>644</v>
      </c>
      <c r="H92" s="184" t="s">
        <v>590</v>
      </c>
      <c r="I92" s="187">
        <v>3000</v>
      </c>
      <c r="J92" s="187"/>
    </row>
    <row r="93" spans="1:10" ht="60" x14ac:dyDescent="0.25">
      <c r="A93" s="183" t="s">
        <v>552</v>
      </c>
      <c r="B93" s="183"/>
      <c r="C93" s="187"/>
      <c r="D93" s="187"/>
      <c r="E93" s="188"/>
      <c r="F93" s="187"/>
      <c r="G93" s="184" t="s">
        <v>644</v>
      </c>
      <c r="H93" s="184" t="s">
        <v>591</v>
      </c>
      <c r="I93" s="187">
        <v>3000</v>
      </c>
      <c r="J93" s="187" t="s">
        <v>629</v>
      </c>
    </row>
    <row r="94" spans="1:10" ht="60" x14ac:dyDescent="0.25">
      <c r="A94" s="185" t="s">
        <v>592</v>
      </c>
      <c r="B94" s="183"/>
      <c r="C94" s="187"/>
      <c r="D94" s="187"/>
      <c r="E94" s="188"/>
      <c r="F94" s="187"/>
      <c r="G94" s="184" t="s">
        <v>644</v>
      </c>
      <c r="H94" s="186">
        <v>0.55000000000000004</v>
      </c>
      <c r="I94" s="187">
        <v>3000</v>
      </c>
      <c r="J94" s="187"/>
    </row>
    <row r="95" spans="1:10" ht="60" x14ac:dyDescent="0.25">
      <c r="A95" s="185" t="s">
        <v>553</v>
      </c>
      <c r="B95" s="183"/>
      <c r="C95" s="187"/>
      <c r="D95" s="187"/>
      <c r="E95" s="188"/>
      <c r="F95" s="187"/>
      <c r="G95" s="184" t="s">
        <v>644</v>
      </c>
      <c r="H95" s="186">
        <v>0.12</v>
      </c>
      <c r="I95" s="187">
        <v>3000</v>
      </c>
      <c r="J95" s="187"/>
    </row>
    <row r="96" spans="1:10" ht="60" x14ac:dyDescent="0.25">
      <c r="A96" s="183" t="s">
        <v>554</v>
      </c>
      <c r="B96" s="183"/>
      <c r="C96" s="187"/>
      <c r="D96" s="187"/>
      <c r="E96" s="188"/>
      <c r="F96" s="187"/>
      <c r="G96" s="184" t="s">
        <v>644</v>
      </c>
      <c r="H96" s="184">
        <v>1.1000000000000001</v>
      </c>
      <c r="I96" s="187">
        <v>3000</v>
      </c>
      <c r="J96" s="187" t="s">
        <v>630</v>
      </c>
    </row>
    <row r="97" spans="1:10" ht="60" x14ac:dyDescent="0.25">
      <c r="A97" s="183" t="s">
        <v>555</v>
      </c>
      <c r="B97" s="183"/>
      <c r="C97" s="187"/>
      <c r="D97" s="187"/>
      <c r="E97" s="188"/>
      <c r="F97" s="187"/>
      <c r="G97" s="184" t="s">
        <v>644</v>
      </c>
      <c r="H97" s="184">
        <v>0.43</v>
      </c>
      <c r="I97" s="187">
        <v>3000</v>
      </c>
      <c r="J97" s="187"/>
    </row>
    <row r="98" spans="1:10" ht="60" x14ac:dyDescent="0.25">
      <c r="A98" s="183" t="s">
        <v>556</v>
      </c>
      <c r="B98" s="183"/>
      <c r="C98" s="187"/>
      <c r="D98" s="187"/>
      <c r="E98" s="188"/>
      <c r="F98" s="187"/>
      <c r="G98" s="184" t="s">
        <v>644</v>
      </c>
      <c r="H98" s="184" t="s">
        <v>593</v>
      </c>
      <c r="I98" s="187">
        <v>3000</v>
      </c>
      <c r="J98" s="187"/>
    </row>
    <row r="99" spans="1:10" ht="60" x14ac:dyDescent="0.25">
      <c r="A99" s="183" t="s">
        <v>557</v>
      </c>
      <c r="B99" s="183"/>
      <c r="C99" s="187"/>
      <c r="D99" s="187"/>
      <c r="E99" s="188"/>
      <c r="F99" s="187"/>
      <c r="G99" s="184" t="s">
        <v>644</v>
      </c>
      <c r="H99" s="184">
        <v>0.65</v>
      </c>
      <c r="I99" s="187">
        <v>3000</v>
      </c>
      <c r="J99" s="187" t="s">
        <v>631</v>
      </c>
    </row>
    <row r="100" spans="1:10" ht="60" x14ac:dyDescent="0.25">
      <c r="A100" s="183" t="s">
        <v>558</v>
      </c>
      <c r="B100" s="183"/>
      <c r="C100" s="187"/>
      <c r="D100" s="187"/>
      <c r="E100" s="188"/>
      <c r="F100" s="187"/>
      <c r="G100" s="184" t="s">
        <v>644</v>
      </c>
      <c r="H100" s="184" t="s">
        <v>594</v>
      </c>
      <c r="I100" s="187">
        <v>3000</v>
      </c>
      <c r="J100" s="187"/>
    </row>
    <row r="101" spans="1:10" ht="60" x14ac:dyDescent="0.25">
      <c r="A101" s="183" t="s">
        <v>526</v>
      </c>
      <c r="B101" s="183"/>
      <c r="C101" s="187"/>
      <c r="D101" s="187"/>
      <c r="E101" s="188"/>
      <c r="F101" s="187"/>
      <c r="G101" s="184" t="s">
        <v>644</v>
      </c>
      <c r="H101" s="184">
        <v>0.92</v>
      </c>
      <c r="I101" s="187">
        <v>3000</v>
      </c>
      <c r="J101" s="187" t="s">
        <v>632</v>
      </c>
    </row>
    <row r="102" spans="1:10" ht="60" x14ac:dyDescent="0.25">
      <c r="A102" s="183" t="s">
        <v>559</v>
      </c>
      <c r="B102" s="183"/>
      <c r="C102" s="187"/>
      <c r="D102" s="187"/>
      <c r="E102" s="188"/>
      <c r="F102" s="187"/>
      <c r="G102" s="184" t="s">
        <v>644</v>
      </c>
      <c r="H102" s="184">
        <v>3.28</v>
      </c>
      <c r="I102" s="187">
        <v>3000</v>
      </c>
      <c r="J102" s="187"/>
    </row>
    <row r="103" spans="1:10" ht="60" x14ac:dyDescent="0.25">
      <c r="A103" s="183" t="s">
        <v>560</v>
      </c>
      <c r="B103" s="183"/>
      <c r="C103" s="187"/>
      <c r="D103" s="187"/>
      <c r="E103" s="188"/>
      <c r="F103" s="187"/>
      <c r="G103" s="184" t="s">
        <v>644</v>
      </c>
      <c r="H103" s="184" t="s">
        <v>595</v>
      </c>
      <c r="I103" s="187">
        <v>3000</v>
      </c>
      <c r="J103" s="187"/>
    </row>
    <row r="104" spans="1:10" ht="60" x14ac:dyDescent="0.25">
      <c r="A104" s="183" t="s">
        <v>561</v>
      </c>
      <c r="B104" s="183"/>
      <c r="C104" s="187"/>
      <c r="D104" s="187"/>
      <c r="E104" s="188"/>
      <c r="F104" s="187"/>
      <c r="G104" s="184" t="s">
        <v>644</v>
      </c>
      <c r="H104" s="184" t="s">
        <v>596</v>
      </c>
      <c r="I104" s="187">
        <v>3000</v>
      </c>
      <c r="J104" s="187"/>
    </row>
    <row r="105" spans="1:10" ht="60" x14ac:dyDescent="0.25">
      <c r="A105" s="183" t="s">
        <v>562</v>
      </c>
      <c r="B105" s="183"/>
      <c r="C105" s="187"/>
      <c r="D105" s="187"/>
      <c r="E105" s="188"/>
      <c r="F105" s="187"/>
      <c r="G105" s="184" t="s">
        <v>644</v>
      </c>
      <c r="H105" s="184">
        <v>61</v>
      </c>
      <c r="I105" s="187">
        <v>3000</v>
      </c>
      <c r="J105" s="187"/>
    </row>
    <row r="106" spans="1:10" ht="60" x14ac:dyDescent="0.25">
      <c r="A106" s="183" t="s">
        <v>563</v>
      </c>
      <c r="B106" s="183"/>
      <c r="C106" s="187"/>
      <c r="D106" s="187"/>
      <c r="E106" s="188"/>
      <c r="F106" s="187"/>
      <c r="G106" s="184" t="s">
        <v>644</v>
      </c>
      <c r="H106" s="184" t="s">
        <v>597</v>
      </c>
      <c r="I106" s="187">
        <v>3000</v>
      </c>
      <c r="J106" s="187" t="s">
        <v>633</v>
      </c>
    </row>
    <row r="107" spans="1:10" ht="180" x14ac:dyDescent="0.25">
      <c r="A107" s="183" t="s">
        <v>564</v>
      </c>
      <c r="B107" s="183"/>
      <c r="C107" s="187"/>
      <c r="D107" s="187"/>
      <c r="E107" s="188"/>
      <c r="F107" s="187"/>
      <c r="G107" s="184" t="s">
        <v>644</v>
      </c>
      <c r="H107" s="184" t="s">
        <v>598</v>
      </c>
      <c r="I107" s="187">
        <v>3000</v>
      </c>
      <c r="J107" s="184" t="s">
        <v>634</v>
      </c>
    </row>
    <row r="108" spans="1:10" ht="60" x14ac:dyDescent="0.25">
      <c r="A108" s="183" t="s">
        <v>600</v>
      </c>
      <c r="B108" s="183"/>
      <c r="C108" s="187"/>
      <c r="D108" s="187"/>
      <c r="E108" s="188"/>
      <c r="F108" s="187"/>
      <c r="G108" s="184" t="s">
        <v>644</v>
      </c>
      <c r="H108" s="184" t="s">
        <v>599</v>
      </c>
      <c r="I108" s="187">
        <v>3000</v>
      </c>
      <c r="J108" s="187" t="s">
        <v>635</v>
      </c>
    </row>
    <row r="109" spans="1:10" ht="60" x14ac:dyDescent="0.25">
      <c r="A109" s="183" t="s">
        <v>565</v>
      </c>
      <c r="B109" s="183"/>
      <c r="C109" s="187"/>
      <c r="D109" s="187"/>
      <c r="E109" s="188"/>
      <c r="F109" s="187"/>
      <c r="G109" s="184" t="s">
        <v>644</v>
      </c>
      <c r="H109" s="184" t="s">
        <v>601</v>
      </c>
      <c r="I109" s="187">
        <v>3000</v>
      </c>
      <c r="J109" s="187"/>
    </row>
    <row r="110" spans="1:10" ht="60" x14ac:dyDescent="0.25">
      <c r="A110" s="183" t="s">
        <v>566</v>
      </c>
      <c r="B110" s="183"/>
      <c r="C110" s="187"/>
      <c r="D110" s="187"/>
      <c r="E110" s="188"/>
      <c r="F110" s="187"/>
      <c r="G110" s="184" t="s">
        <v>644</v>
      </c>
      <c r="H110" s="184">
        <v>2.1800000000000002</v>
      </c>
      <c r="I110" s="187">
        <v>3000</v>
      </c>
      <c r="J110" s="187" t="s">
        <v>636</v>
      </c>
    </row>
    <row r="111" spans="1:10" ht="60" x14ac:dyDescent="0.25">
      <c r="A111" s="183" t="s">
        <v>567</v>
      </c>
      <c r="B111" s="183"/>
      <c r="C111" s="187"/>
      <c r="D111" s="187"/>
      <c r="E111" s="188"/>
      <c r="F111" s="187"/>
      <c r="G111" s="184" t="s">
        <v>644</v>
      </c>
      <c r="H111" s="184">
        <v>0.22</v>
      </c>
      <c r="I111" s="187">
        <v>3000</v>
      </c>
      <c r="J111" s="187"/>
    </row>
    <row r="112" spans="1:10" ht="60" x14ac:dyDescent="0.25">
      <c r="A112" s="183" t="s">
        <v>568</v>
      </c>
      <c r="B112" s="183"/>
      <c r="C112" s="187"/>
      <c r="D112" s="187"/>
      <c r="E112" s="188"/>
      <c r="F112" s="187"/>
      <c r="G112" s="184" t="s">
        <v>644</v>
      </c>
      <c r="H112" s="184" t="s">
        <v>602</v>
      </c>
      <c r="I112" s="187">
        <v>3000</v>
      </c>
      <c r="J112" s="187" t="s">
        <v>637</v>
      </c>
    </row>
    <row r="113" spans="1:10" ht="75" x14ac:dyDescent="0.25">
      <c r="A113" s="183" t="s">
        <v>638</v>
      </c>
      <c r="B113" s="183"/>
      <c r="C113" s="187"/>
      <c r="D113" s="187"/>
      <c r="E113" s="188"/>
      <c r="F113" s="187"/>
      <c r="G113" s="184" t="s">
        <v>644</v>
      </c>
      <c r="H113" s="184" t="s">
        <v>603</v>
      </c>
      <c r="I113" s="187">
        <v>3000</v>
      </c>
      <c r="J113" s="184" t="s">
        <v>639</v>
      </c>
    </row>
    <row r="114" spans="1:10" ht="60" x14ac:dyDescent="0.25">
      <c r="A114" s="183" t="s">
        <v>569</v>
      </c>
      <c r="B114" s="183"/>
      <c r="C114" s="187"/>
      <c r="D114" s="187"/>
      <c r="E114" s="188"/>
      <c r="F114" s="187"/>
      <c r="G114" s="184" t="s">
        <v>644</v>
      </c>
      <c r="H114" s="184">
        <v>0.22</v>
      </c>
      <c r="I114" s="187">
        <v>3000</v>
      </c>
      <c r="J114" s="187"/>
    </row>
    <row r="115" spans="1:10" ht="60" x14ac:dyDescent="0.25">
      <c r="A115" s="183" t="s">
        <v>570</v>
      </c>
      <c r="B115" s="183"/>
      <c r="C115" s="187"/>
      <c r="D115" s="187"/>
      <c r="E115" s="188"/>
      <c r="F115" s="187"/>
      <c r="G115" s="184" t="s">
        <v>644</v>
      </c>
      <c r="H115" s="184">
        <v>0.13</v>
      </c>
      <c r="I115" s="187">
        <v>3000</v>
      </c>
      <c r="J115" s="187" t="s">
        <v>640</v>
      </c>
    </row>
    <row r="116" spans="1:10" ht="60" x14ac:dyDescent="0.25">
      <c r="A116" s="183" t="s">
        <v>641</v>
      </c>
      <c r="B116" s="183"/>
      <c r="C116" s="187"/>
      <c r="D116" s="187"/>
      <c r="E116" s="188"/>
      <c r="F116" s="187"/>
      <c r="G116" s="184" t="s">
        <v>644</v>
      </c>
      <c r="H116" s="184">
        <v>0.76</v>
      </c>
      <c r="I116" s="187">
        <v>3000</v>
      </c>
      <c r="J116" s="187" t="s">
        <v>642</v>
      </c>
    </row>
    <row r="117" spans="1:10" ht="30" x14ac:dyDescent="0.25">
      <c r="A117" s="183" t="s">
        <v>571</v>
      </c>
      <c r="B117" s="183"/>
      <c r="C117" s="187"/>
      <c r="D117" s="187"/>
      <c r="E117" s="188"/>
      <c r="F117" s="187"/>
      <c r="G117" s="187"/>
      <c r="H117" s="183"/>
      <c r="I117" s="187"/>
      <c r="J117" s="18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4740-26B4-45E4-AB0D-6970A7282D59}">
  <sheetPr>
    <pageSetUpPr fitToPage="1"/>
  </sheetPr>
  <dimension ref="A1:W84"/>
  <sheetViews>
    <sheetView zoomScale="70" zoomScaleNormal="70" workbookViewId="0">
      <selection activeCell="F6" sqref="F6"/>
    </sheetView>
  </sheetViews>
  <sheetFormatPr defaultRowHeight="15" x14ac:dyDescent="0.25"/>
  <cols>
    <col min="1" max="1" width="35.85546875" customWidth="1"/>
    <col min="3" max="3" width="13.28515625" customWidth="1"/>
    <col min="5" max="5" width="11.85546875" customWidth="1"/>
    <col min="6" max="6" width="11.7109375" customWidth="1"/>
    <col min="7" max="7" width="15.42578125" customWidth="1"/>
    <col min="8" max="8" width="11.42578125" customWidth="1"/>
    <col min="9" max="9" width="12.85546875" customWidth="1"/>
    <col min="10" max="10" width="21.7109375" customWidth="1"/>
    <col min="11" max="11" width="11.7109375" customWidth="1"/>
    <col min="13" max="13" width="12.85546875" customWidth="1"/>
    <col min="14" max="14" width="62.140625" style="183" customWidth="1"/>
    <col min="15" max="15" width="5.7109375" style="183" customWidth="1"/>
    <col min="16" max="17" width="13.7109375" style="187" customWidth="1"/>
    <col min="18" max="18" width="13.7109375" style="188" customWidth="1"/>
    <col min="19" max="19" width="13.7109375" style="187" customWidth="1"/>
    <col min="20" max="20" width="20.42578125" style="187" customWidth="1"/>
    <col min="21" max="21" width="13.28515625" style="187" customWidth="1"/>
    <col min="22" max="22" width="22.5703125" style="187" customWidth="1"/>
    <col min="23" max="23" width="12.7109375" style="184" customWidth="1"/>
  </cols>
  <sheetData>
    <row r="1" spans="1:23" ht="25.15" customHeight="1" x14ac:dyDescent="0.3">
      <c r="A1" s="202" t="s">
        <v>610</v>
      </c>
      <c r="B1" s="203"/>
      <c r="C1" s="203"/>
      <c r="D1" s="203"/>
      <c r="E1" s="192"/>
      <c r="F1" s="193"/>
      <c r="G1" s="193"/>
      <c r="H1" s="193"/>
      <c r="I1" s="193"/>
      <c r="J1" s="193"/>
      <c r="K1" s="194"/>
      <c r="L1" s="194"/>
      <c r="M1" s="195"/>
      <c r="N1"/>
      <c r="O1"/>
      <c r="P1"/>
      <c r="Q1"/>
      <c r="R1"/>
      <c r="S1"/>
      <c r="T1"/>
      <c r="U1"/>
      <c r="V1"/>
      <c r="W1" s="183"/>
    </row>
    <row r="2" spans="1:23" ht="28.9" customHeight="1" x14ac:dyDescent="0.25">
      <c r="A2" s="191" t="s">
        <v>611</v>
      </c>
      <c r="B2" s="183"/>
      <c r="C2" s="184" t="s">
        <v>496</v>
      </c>
      <c r="D2" s="184" t="s">
        <v>501</v>
      </c>
      <c r="E2" s="189" t="s">
        <v>604</v>
      </c>
      <c r="F2" s="184" t="s">
        <v>605</v>
      </c>
      <c r="G2" s="184" t="s">
        <v>497</v>
      </c>
      <c r="H2" s="184" t="s">
        <v>502</v>
      </c>
      <c r="I2" s="184" t="s">
        <v>498</v>
      </c>
      <c r="J2" s="184" t="s">
        <v>500</v>
      </c>
      <c r="K2" s="183"/>
      <c r="L2" s="183"/>
      <c r="N2"/>
      <c r="O2"/>
      <c r="P2"/>
      <c r="Q2"/>
      <c r="R2"/>
      <c r="S2"/>
      <c r="T2"/>
      <c r="U2"/>
      <c r="V2"/>
      <c r="W2"/>
    </row>
    <row r="3" spans="1:23" x14ac:dyDescent="0.25">
      <c r="A3" s="183" t="s">
        <v>494</v>
      </c>
      <c r="B3" s="183"/>
      <c r="C3" s="187">
        <f>(D3*E3)+F3+G3+H3+I3+J3</f>
        <v>8632</v>
      </c>
      <c r="D3" s="187">
        <v>135</v>
      </c>
      <c r="E3" s="188">
        <v>1.2</v>
      </c>
      <c r="F3" s="187">
        <v>170</v>
      </c>
      <c r="G3" s="187">
        <v>1900</v>
      </c>
      <c r="H3" s="187">
        <v>1800</v>
      </c>
      <c r="I3" s="187">
        <v>3000</v>
      </c>
      <c r="J3" s="184">
        <v>1600</v>
      </c>
      <c r="N3"/>
      <c r="O3"/>
      <c r="P3"/>
      <c r="Q3"/>
      <c r="R3"/>
      <c r="S3"/>
      <c r="T3"/>
      <c r="U3"/>
      <c r="V3"/>
      <c r="W3"/>
    </row>
    <row r="4" spans="1:23" x14ac:dyDescent="0.25">
      <c r="A4" s="183" t="s">
        <v>495</v>
      </c>
      <c r="B4" s="183"/>
      <c r="C4" s="187">
        <f>(D4*E4)+F4+G4+H4+I4+J4</f>
        <v>9160</v>
      </c>
      <c r="D4" s="187">
        <v>200</v>
      </c>
      <c r="E4" s="188">
        <v>1.2</v>
      </c>
      <c r="F4" s="187">
        <v>170</v>
      </c>
      <c r="G4" s="187">
        <v>1950</v>
      </c>
      <c r="H4" s="187">
        <v>2200</v>
      </c>
      <c r="I4" s="187">
        <v>3000</v>
      </c>
      <c r="J4" s="184">
        <v>1600</v>
      </c>
      <c r="N4"/>
      <c r="O4"/>
      <c r="P4"/>
      <c r="Q4"/>
      <c r="R4"/>
      <c r="S4"/>
      <c r="T4"/>
      <c r="U4"/>
      <c r="V4"/>
      <c r="W4"/>
    </row>
    <row r="5" spans="1:23" x14ac:dyDescent="0.25">
      <c r="A5" s="183" t="s">
        <v>606</v>
      </c>
      <c r="B5" s="183"/>
      <c r="C5" s="187">
        <v>1085.75</v>
      </c>
      <c r="D5" s="187"/>
      <c r="E5" s="188"/>
      <c r="F5" s="187"/>
      <c r="G5" s="187"/>
      <c r="H5" s="187"/>
      <c r="I5" s="187"/>
      <c r="J5" s="184"/>
      <c r="N5"/>
      <c r="O5"/>
      <c r="P5"/>
      <c r="Q5"/>
      <c r="R5"/>
      <c r="S5"/>
      <c r="T5"/>
      <c r="U5"/>
      <c r="V5"/>
      <c r="W5"/>
    </row>
    <row r="6" spans="1:23" x14ac:dyDescent="0.25">
      <c r="A6" s="183" t="s">
        <v>607</v>
      </c>
      <c r="B6" s="183"/>
      <c r="C6" s="187">
        <v>2537.5</v>
      </c>
      <c r="D6" s="187"/>
      <c r="E6" s="188"/>
      <c r="F6" s="187"/>
      <c r="G6" s="187"/>
      <c r="H6" s="187"/>
      <c r="I6" s="187"/>
      <c r="J6" s="184"/>
      <c r="N6"/>
      <c r="O6"/>
      <c r="P6"/>
      <c r="Q6"/>
      <c r="R6"/>
      <c r="S6"/>
      <c r="T6"/>
      <c r="U6"/>
      <c r="V6"/>
      <c r="W6"/>
    </row>
    <row r="7" spans="1:23" x14ac:dyDescent="0.25">
      <c r="A7" s="183" t="s">
        <v>608</v>
      </c>
      <c r="B7" s="183"/>
      <c r="C7" s="187">
        <v>3850</v>
      </c>
      <c r="D7" s="187"/>
      <c r="E7" s="188"/>
      <c r="F7" s="187"/>
      <c r="G7" s="187"/>
      <c r="H7" s="187"/>
      <c r="I7" s="187"/>
      <c r="J7" s="184"/>
      <c r="N7"/>
      <c r="O7"/>
      <c r="P7"/>
      <c r="Q7"/>
      <c r="R7"/>
      <c r="S7"/>
      <c r="T7"/>
      <c r="U7"/>
      <c r="V7"/>
      <c r="W7"/>
    </row>
    <row r="8" spans="1:23" x14ac:dyDescent="0.25">
      <c r="A8" s="183"/>
      <c r="B8" s="183"/>
      <c r="C8" s="187"/>
      <c r="D8" s="187"/>
      <c r="E8" s="188"/>
      <c r="F8" s="187"/>
      <c r="G8" s="187"/>
      <c r="H8" s="187"/>
      <c r="I8" s="187"/>
      <c r="J8" s="184"/>
      <c r="N8"/>
      <c r="O8"/>
      <c r="P8"/>
      <c r="Q8"/>
      <c r="R8"/>
      <c r="S8"/>
      <c r="T8"/>
      <c r="U8"/>
      <c r="V8"/>
      <c r="W8"/>
    </row>
    <row r="9" spans="1:23" ht="37.9" customHeight="1" x14ac:dyDescent="0.25">
      <c r="A9" s="191" t="s">
        <v>653</v>
      </c>
      <c r="B9" s="183"/>
      <c r="C9" s="187" t="s">
        <v>647</v>
      </c>
      <c r="D9" s="187" t="s">
        <v>652</v>
      </c>
      <c r="E9" s="184" t="s">
        <v>604</v>
      </c>
      <c r="F9" s="184" t="s">
        <v>605</v>
      </c>
      <c r="G9" s="187" t="s">
        <v>497</v>
      </c>
      <c r="H9" s="183" t="s">
        <v>650</v>
      </c>
      <c r="I9" s="187" t="s">
        <v>649</v>
      </c>
      <c r="J9" s="184" t="s">
        <v>651</v>
      </c>
      <c r="N9"/>
      <c r="O9"/>
      <c r="P9"/>
      <c r="Q9"/>
      <c r="R9"/>
      <c r="S9"/>
      <c r="T9"/>
      <c r="U9"/>
      <c r="V9"/>
      <c r="W9"/>
    </row>
    <row r="10" spans="1:23" ht="46.15" customHeight="1" x14ac:dyDescent="0.25">
      <c r="A10" s="183" t="s">
        <v>503</v>
      </c>
      <c r="B10" s="183"/>
      <c r="C10" s="187"/>
      <c r="D10" s="187"/>
      <c r="E10" s="188">
        <v>1.2</v>
      </c>
      <c r="F10" s="187">
        <v>170</v>
      </c>
      <c r="G10" s="184" t="s">
        <v>644</v>
      </c>
      <c r="H10" s="184">
        <v>0.67</v>
      </c>
      <c r="I10" s="187">
        <v>3000</v>
      </c>
      <c r="J10" s="184"/>
      <c r="N10"/>
      <c r="O10"/>
      <c r="P10"/>
      <c r="Q10"/>
      <c r="R10"/>
      <c r="S10"/>
      <c r="T10"/>
      <c r="U10"/>
      <c r="V10"/>
      <c r="W10"/>
    </row>
    <row r="11" spans="1:23" ht="44.45" customHeight="1" x14ac:dyDescent="0.25">
      <c r="A11" s="183" t="s">
        <v>504</v>
      </c>
      <c r="B11" s="183"/>
      <c r="C11" s="187"/>
      <c r="D11" s="187"/>
      <c r="E11" s="188"/>
      <c r="F11" s="187">
        <v>170</v>
      </c>
      <c r="G11" s="184" t="s">
        <v>644</v>
      </c>
      <c r="H11" s="184">
        <v>0.43</v>
      </c>
      <c r="I11" s="187">
        <v>3000</v>
      </c>
      <c r="J11" s="184" t="s">
        <v>612</v>
      </c>
      <c r="N11"/>
      <c r="O11"/>
      <c r="P11"/>
      <c r="Q11"/>
      <c r="R11"/>
      <c r="S11"/>
      <c r="T11"/>
      <c r="U11"/>
      <c r="V11"/>
      <c r="W11"/>
    </row>
    <row r="12" spans="1:23" ht="48.6" customHeight="1" x14ac:dyDescent="0.25">
      <c r="A12" s="183" t="s">
        <v>505</v>
      </c>
      <c r="B12" s="183"/>
      <c r="C12" s="187"/>
      <c r="D12" s="187"/>
      <c r="E12" s="188"/>
      <c r="F12" s="187">
        <v>170</v>
      </c>
      <c r="G12" s="184" t="s">
        <v>644</v>
      </c>
      <c r="H12" s="184">
        <v>0.98</v>
      </c>
      <c r="I12" s="187">
        <v>3000</v>
      </c>
      <c r="J12" s="184"/>
      <c r="N12"/>
      <c r="O12"/>
      <c r="P12"/>
      <c r="Q12"/>
      <c r="R12"/>
      <c r="S12"/>
      <c r="T12"/>
      <c r="U12"/>
      <c r="V12"/>
      <c r="W12"/>
    </row>
    <row r="13" spans="1:23" ht="46.15" customHeight="1" x14ac:dyDescent="0.25">
      <c r="A13" s="183" t="s">
        <v>506</v>
      </c>
      <c r="B13" s="183"/>
      <c r="C13" s="187"/>
      <c r="D13" s="187"/>
      <c r="E13" s="188"/>
      <c r="F13" s="187">
        <v>170</v>
      </c>
      <c r="G13" s="184" t="s">
        <v>644</v>
      </c>
      <c r="H13" s="184">
        <v>0.76</v>
      </c>
      <c r="I13" s="187">
        <v>3000</v>
      </c>
      <c r="J13" s="184"/>
      <c r="N13"/>
      <c r="O13"/>
      <c r="P13"/>
      <c r="Q13"/>
      <c r="R13"/>
      <c r="S13"/>
      <c r="T13"/>
      <c r="U13"/>
      <c r="V13"/>
      <c r="W13"/>
    </row>
    <row r="14" spans="1:23" ht="48" customHeight="1" x14ac:dyDescent="0.25">
      <c r="A14" s="183" t="s">
        <v>508</v>
      </c>
      <c r="B14" s="183"/>
      <c r="C14" s="187"/>
      <c r="D14" s="187"/>
      <c r="E14" s="188"/>
      <c r="F14" s="187">
        <v>170</v>
      </c>
      <c r="G14" s="184" t="s">
        <v>644</v>
      </c>
      <c r="H14" s="184">
        <v>0.57999999999999996</v>
      </c>
      <c r="I14" s="187">
        <v>3000</v>
      </c>
      <c r="J14" s="184"/>
      <c r="N14"/>
      <c r="O14"/>
      <c r="P14"/>
      <c r="Q14"/>
      <c r="R14"/>
      <c r="S14"/>
      <c r="T14"/>
      <c r="U14"/>
      <c r="V14"/>
      <c r="W14"/>
    </row>
    <row r="15" spans="1:23" ht="45.6" customHeight="1" x14ac:dyDescent="0.25">
      <c r="A15" s="183" t="s">
        <v>507</v>
      </c>
      <c r="B15" s="183"/>
      <c r="C15" s="187"/>
      <c r="D15" s="187"/>
      <c r="E15" s="188"/>
      <c r="F15" s="187">
        <v>170</v>
      </c>
      <c r="G15" s="184" t="s">
        <v>644</v>
      </c>
      <c r="H15" s="183">
        <v>0.95</v>
      </c>
      <c r="I15" s="187">
        <v>3000</v>
      </c>
      <c r="J15" s="184"/>
      <c r="N15"/>
      <c r="O15"/>
      <c r="P15"/>
      <c r="Q15"/>
      <c r="R15"/>
      <c r="S15"/>
      <c r="T15"/>
      <c r="U15"/>
      <c r="V15"/>
      <c r="W15"/>
    </row>
    <row r="16" spans="1:23" ht="42.6" customHeight="1" x14ac:dyDescent="0.25">
      <c r="A16" s="183" t="s">
        <v>509</v>
      </c>
      <c r="B16" s="183"/>
      <c r="C16" s="187"/>
      <c r="D16" s="187"/>
      <c r="E16" s="188"/>
      <c r="F16" s="187">
        <v>170</v>
      </c>
      <c r="G16" s="184" t="s">
        <v>644</v>
      </c>
      <c r="H16" s="184">
        <v>0.76</v>
      </c>
      <c r="I16" s="187">
        <v>3000</v>
      </c>
      <c r="J16" s="184" t="s">
        <v>648</v>
      </c>
      <c r="N16"/>
      <c r="O16"/>
      <c r="P16"/>
      <c r="Q16"/>
      <c r="R16"/>
      <c r="S16"/>
      <c r="T16"/>
      <c r="U16"/>
      <c r="V16"/>
      <c r="W16"/>
    </row>
    <row r="17" spans="1:23" ht="46.9" customHeight="1" x14ac:dyDescent="0.25">
      <c r="A17" s="183" t="s">
        <v>510</v>
      </c>
      <c r="B17" s="183"/>
      <c r="C17" s="187"/>
      <c r="D17" s="187"/>
      <c r="E17" s="188"/>
      <c r="F17" s="187">
        <v>170</v>
      </c>
      <c r="G17" s="184" t="s">
        <v>644</v>
      </c>
      <c r="H17" s="184">
        <v>1.75</v>
      </c>
      <c r="I17" s="187">
        <v>3000</v>
      </c>
      <c r="J17" s="184" t="s">
        <v>613</v>
      </c>
      <c r="N17"/>
      <c r="O17"/>
      <c r="P17"/>
      <c r="Q17"/>
      <c r="R17"/>
      <c r="S17"/>
      <c r="T17"/>
      <c r="U17"/>
      <c r="V17"/>
      <c r="W17"/>
    </row>
    <row r="18" spans="1:23" ht="47.45" customHeight="1" x14ac:dyDescent="0.25">
      <c r="A18" s="183" t="s">
        <v>511</v>
      </c>
      <c r="B18" s="183"/>
      <c r="C18" s="187"/>
      <c r="D18" s="187"/>
      <c r="E18" s="188"/>
      <c r="F18" s="187">
        <v>170</v>
      </c>
      <c r="G18" s="184" t="s">
        <v>644</v>
      </c>
      <c r="H18" s="184">
        <v>1.1000000000000001</v>
      </c>
      <c r="I18" s="187">
        <v>3000</v>
      </c>
      <c r="J18" s="184" t="s">
        <v>614</v>
      </c>
      <c r="N18"/>
      <c r="O18"/>
      <c r="P18"/>
      <c r="Q18"/>
      <c r="R18"/>
      <c r="S18"/>
      <c r="T18"/>
      <c r="U18"/>
      <c r="V18"/>
      <c r="W18"/>
    </row>
    <row r="19" spans="1:23" ht="49.9" customHeight="1" x14ac:dyDescent="0.25">
      <c r="A19" s="183" t="s">
        <v>575</v>
      </c>
      <c r="B19" s="183"/>
      <c r="C19" s="187"/>
      <c r="D19" s="187"/>
      <c r="E19" s="188"/>
      <c r="F19" s="187">
        <v>170</v>
      </c>
      <c r="G19" s="184" t="s">
        <v>644</v>
      </c>
      <c r="H19" s="184" t="s">
        <v>573</v>
      </c>
      <c r="I19" s="187">
        <v>3000</v>
      </c>
      <c r="J19" s="184" t="s">
        <v>615</v>
      </c>
      <c r="N19"/>
      <c r="O19"/>
      <c r="P19"/>
      <c r="Q19"/>
      <c r="R19"/>
      <c r="S19"/>
      <c r="T19"/>
      <c r="U19"/>
      <c r="V19"/>
      <c r="W19"/>
    </row>
    <row r="20" spans="1:23" ht="46.15" customHeight="1" x14ac:dyDescent="0.25">
      <c r="A20" s="183" t="s">
        <v>574</v>
      </c>
      <c r="B20" s="183"/>
      <c r="C20" s="187"/>
      <c r="D20" s="187"/>
      <c r="E20" s="188"/>
      <c r="F20" s="187">
        <v>170</v>
      </c>
      <c r="G20" s="184" t="s">
        <v>644</v>
      </c>
      <c r="H20" s="184" t="s">
        <v>576</v>
      </c>
      <c r="I20" s="187">
        <v>3000</v>
      </c>
      <c r="J20" s="184" t="s">
        <v>616</v>
      </c>
      <c r="N20"/>
      <c r="O20"/>
      <c r="P20"/>
      <c r="Q20"/>
      <c r="R20"/>
      <c r="S20"/>
      <c r="T20"/>
      <c r="U20"/>
      <c r="V20"/>
      <c r="W20"/>
    </row>
    <row r="21" spans="1:23" ht="47.45" customHeight="1" x14ac:dyDescent="0.25">
      <c r="A21" s="183" t="s">
        <v>512</v>
      </c>
      <c r="B21" s="183"/>
      <c r="C21" s="187"/>
      <c r="D21" s="187"/>
      <c r="E21" s="188"/>
      <c r="F21" s="187">
        <v>170</v>
      </c>
      <c r="G21" s="184" t="s">
        <v>644</v>
      </c>
      <c r="H21" s="184" t="s">
        <v>577</v>
      </c>
      <c r="I21" s="187">
        <v>3000</v>
      </c>
      <c r="J21" s="184" t="s">
        <v>617</v>
      </c>
      <c r="N21"/>
      <c r="O21"/>
      <c r="P21"/>
      <c r="Q21"/>
      <c r="R21"/>
      <c r="S21"/>
      <c r="T21"/>
      <c r="U21"/>
      <c r="V21"/>
      <c r="W21"/>
    </row>
    <row r="22" spans="1:23" ht="47.45" customHeight="1" x14ac:dyDescent="0.25">
      <c r="A22" s="183" t="s">
        <v>513</v>
      </c>
      <c r="B22" s="183"/>
      <c r="C22" s="187"/>
      <c r="D22" s="187"/>
      <c r="E22" s="188"/>
      <c r="F22" s="187">
        <v>170</v>
      </c>
      <c r="G22" s="184" t="s">
        <v>644</v>
      </c>
      <c r="H22" s="184">
        <v>0.43</v>
      </c>
      <c r="I22" s="187">
        <v>3000</v>
      </c>
      <c r="J22" s="184"/>
      <c r="N22"/>
      <c r="O22"/>
      <c r="P22"/>
      <c r="Q22"/>
      <c r="R22"/>
      <c r="S22"/>
      <c r="T22"/>
      <c r="U22"/>
      <c r="V22"/>
      <c r="W22"/>
    </row>
    <row r="23" spans="1:23" ht="19.899999999999999" customHeight="1" x14ac:dyDescent="0.25">
      <c r="A23" s="185" t="s">
        <v>514</v>
      </c>
      <c r="B23" s="185"/>
      <c r="C23" s="196"/>
      <c r="D23" s="196"/>
      <c r="E23" s="197"/>
      <c r="F23" s="196"/>
      <c r="G23" s="186"/>
      <c r="H23" s="185"/>
      <c r="I23" s="196"/>
      <c r="J23" s="186"/>
      <c r="K23" s="198"/>
      <c r="N23"/>
      <c r="O23"/>
      <c r="P23"/>
      <c r="Q23"/>
      <c r="R23"/>
      <c r="S23"/>
      <c r="T23"/>
      <c r="U23"/>
      <c r="V23"/>
      <c r="W23"/>
    </row>
    <row r="24" spans="1:23" ht="45.6" customHeight="1" x14ac:dyDescent="0.25">
      <c r="A24" s="183" t="s">
        <v>515</v>
      </c>
      <c r="B24" s="183"/>
      <c r="C24" s="187"/>
      <c r="D24" s="187"/>
      <c r="E24" s="188"/>
      <c r="F24" s="187">
        <v>170</v>
      </c>
      <c r="G24" s="184" t="s">
        <v>644</v>
      </c>
      <c r="H24" s="184" t="s">
        <v>578</v>
      </c>
      <c r="I24" s="187">
        <v>3000</v>
      </c>
      <c r="J24" s="184"/>
      <c r="N24"/>
      <c r="O24"/>
      <c r="P24"/>
      <c r="Q24"/>
      <c r="R24"/>
      <c r="S24"/>
      <c r="T24"/>
      <c r="U24"/>
      <c r="V24"/>
      <c r="W24"/>
    </row>
    <row r="25" spans="1:23" ht="48.6" customHeight="1" x14ac:dyDescent="0.25">
      <c r="A25" s="183" t="s">
        <v>516</v>
      </c>
      <c r="B25" s="183"/>
      <c r="C25" s="187"/>
      <c r="D25" s="187"/>
      <c r="E25" s="188"/>
      <c r="F25" s="187">
        <v>170</v>
      </c>
      <c r="G25" s="184" t="s">
        <v>644</v>
      </c>
      <c r="H25" s="184" t="s">
        <v>579</v>
      </c>
      <c r="I25" s="187">
        <v>3000</v>
      </c>
      <c r="J25" s="184"/>
      <c r="N25"/>
      <c r="O25"/>
      <c r="P25"/>
      <c r="Q25"/>
      <c r="R25"/>
      <c r="S25"/>
      <c r="T25"/>
      <c r="U25"/>
      <c r="V25"/>
      <c r="W25"/>
    </row>
    <row r="26" spans="1:23" ht="49.9" customHeight="1" x14ac:dyDescent="0.25">
      <c r="A26" s="183" t="s">
        <v>517</v>
      </c>
      <c r="B26" s="183"/>
      <c r="C26" s="187"/>
      <c r="D26" s="187"/>
      <c r="E26" s="188"/>
      <c r="F26" s="187">
        <v>170</v>
      </c>
      <c r="G26" s="184" t="s">
        <v>644</v>
      </c>
      <c r="H26" s="184" t="s">
        <v>580</v>
      </c>
      <c r="I26" s="187">
        <v>3000</v>
      </c>
      <c r="J26" s="184">
        <v>10</v>
      </c>
      <c r="N26"/>
      <c r="O26"/>
      <c r="P26"/>
      <c r="Q26"/>
      <c r="R26"/>
      <c r="S26"/>
      <c r="T26"/>
      <c r="U26"/>
      <c r="V26"/>
      <c r="W26"/>
    </row>
    <row r="27" spans="1:23" ht="51.6" customHeight="1" x14ac:dyDescent="0.25">
      <c r="A27" s="183" t="s">
        <v>518</v>
      </c>
      <c r="B27" s="183"/>
      <c r="C27" s="187"/>
      <c r="D27" s="187"/>
      <c r="E27" s="188"/>
      <c r="F27" s="187">
        <v>170</v>
      </c>
      <c r="G27" s="184" t="s">
        <v>644</v>
      </c>
      <c r="H27" s="184" t="s">
        <v>581</v>
      </c>
      <c r="I27" s="187">
        <v>3000</v>
      </c>
      <c r="J27" s="184">
        <v>10</v>
      </c>
      <c r="N27"/>
      <c r="O27"/>
      <c r="P27"/>
      <c r="Q27"/>
      <c r="R27"/>
      <c r="S27"/>
      <c r="T27"/>
      <c r="U27"/>
      <c r="V27"/>
      <c r="W27"/>
    </row>
    <row r="28" spans="1:23" ht="40.9" customHeight="1" x14ac:dyDescent="0.25">
      <c r="A28" s="183" t="s">
        <v>519</v>
      </c>
      <c r="B28" s="183"/>
      <c r="C28" s="187"/>
      <c r="D28" s="187"/>
      <c r="E28" s="188"/>
      <c r="F28" s="187">
        <v>170</v>
      </c>
      <c r="G28" s="184" t="s">
        <v>644</v>
      </c>
      <c r="H28" s="184">
        <v>0.43</v>
      </c>
      <c r="I28" s="187">
        <v>3000</v>
      </c>
      <c r="J28" s="184"/>
      <c r="N28"/>
      <c r="O28"/>
      <c r="P28"/>
      <c r="Q28"/>
      <c r="R28"/>
      <c r="S28"/>
      <c r="T28"/>
      <c r="U28"/>
      <c r="V28"/>
      <c r="W28"/>
    </row>
    <row r="29" spans="1:23" ht="42.6" customHeight="1" x14ac:dyDescent="0.25">
      <c r="A29" s="183" t="s">
        <v>520</v>
      </c>
      <c r="B29" s="183"/>
      <c r="C29" s="187"/>
      <c r="D29" s="187"/>
      <c r="E29" s="188"/>
      <c r="F29" s="187">
        <v>170</v>
      </c>
      <c r="G29" s="184" t="s">
        <v>644</v>
      </c>
      <c r="H29" s="184">
        <v>0.12</v>
      </c>
      <c r="I29" s="187">
        <v>3000</v>
      </c>
      <c r="J29" s="184" t="s">
        <v>618</v>
      </c>
      <c r="N29"/>
      <c r="O29"/>
      <c r="P29"/>
      <c r="Q29"/>
      <c r="R29"/>
      <c r="S29"/>
      <c r="T29"/>
      <c r="U29"/>
      <c r="V29"/>
      <c r="W29"/>
    </row>
    <row r="30" spans="1:23" ht="46.9" customHeight="1" x14ac:dyDescent="0.25">
      <c r="A30" s="183" t="s">
        <v>522</v>
      </c>
      <c r="B30" s="183"/>
      <c r="C30" s="187"/>
      <c r="D30" s="187"/>
      <c r="E30" s="188"/>
      <c r="F30" s="187">
        <v>170</v>
      </c>
      <c r="G30" s="184" t="s">
        <v>644</v>
      </c>
      <c r="H30" s="184">
        <v>0.43</v>
      </c>
      <c r="I30" s="187">
        <v>3000</v>
      </c>
      <c r="J30" s="184" t="s">
        <v>619</v>
      </c>
      <c r="N30"/>
      <c r="O30"/>
      <c r="P30"/>
      <c r="Q30"/>
      <c r="R30"/>
      <c r="S30"/>
      <c r="T30"/>
      <c r="U30"/>
      <c r="V30"/>
      <c r="W30"/>
    </row>
    <row r="31" spans="1:23" ht="49.15" customHeight="1" x14ac:dyDescent="0.25">
      <c r="A31" s="183" t="s">
        <v>523</v>
      </c>
      <c r="B31" s="183"/>
      <c r="C31" s="187"/>
      <c r="D31" s="187"/>
      <c r="E31" s="188"/>
      <c r="F31" s="187">
        <v>170</v>
      </c>
      <c r="G31" s="184" t="s">
        <v>644</v>
      </c>
      <c r="H31" s="184" t="s">
        <v>582</v>
      </c>
      <c r="I31" s="187">
        <v>3000</v>
      </c>
      <c r="J31" s="184">
        <v>1.25</v>
      </c>
      <c r="N31"/>
      <c r="O31"/>
      <c r="P31"/>
      <c r="Q31"/>
      <c r="R31"/>
      <c r="S31"/>
      <c r="T31"/>
      <c r="U31"/>
      <c r="V31"/>
      <c r="W31"/>
    </row>
    <row r="32" spans="1:23" ht="46.15" customHeight="1" x14ac:dyDescent="0.25">
      <c r="A32" s="183" t="s">
        <v>521</v>
      </c>
      <c r="B32" s="183"/>
      <c r="C32" s="187"/>
      <c r="D32" s="187"/>
      <c r="E32" s="188"/>
      <c r="F32" s="187">
        <v>170</v>
      </c>
      <c r="G32" s="184" t="s">
        <v>644</v>
      </c>
      <c r="H32" s="184">
        <v>1.1000000000000001</v>
      </c>
      <c r="I32" s="187">
        <v>3000</v>
      </c>
      <c r="J32" s="184" t="s">
        <v>620</v>
      </c>
      <c r="N32"/>
      <c r="O32"/>
      <c r="P32"/>
      <c r="Q32"/>
      <c r="R32"/>
      <c r="S32"/>
      <c r="T32"/>
      <c r="U32"/>
      <c r="V32"/>
      <c r="W32"/>
    </row>
    <row r="33" spans="1:23" ht="47.45" customHeight="1" x14ac:dyDescent="0.25">
      <c r="A33" s="183" t="s">
        <v>524</v>
      </c>
      <c r="B33" s="183"/>
      <c r="C33" s="187"/>
      <c r="D33" s="187"/>
      <c r="E33" s="188"/>
      <c r="F33" s="187">
        <v>170</v>
      </c>
      <c r="G33" s="184" t="s">
        <v>644</v>
      </c>
      <c r="H33" s="184" t="s">
        <v>583</v>
      </c>
      <c r="I33" s="187">
        <v>3000</v>
      </c>
      <c r="J33" s="184"/>
      <c r="N33"/>
      <c r="O33"/>
      <c r="P33"/>
      <c r="Q33"/>
      <c r="R33"/>
      <c r="S33"/>
      <c r="T33"/>
      <c r="U33"/>
      <c r="V33"/>
      <c r="W33"/>
    </row>
    <row r="34" spans="1:23" ht="43.9" customHeight="1" x14ac:dyDescent="0.25">
      <c r="A34" s="183" t="s">
        <v>525</v>
      </c>
      <c r="B34" s="183"/>
      <c r="C34" s="187"/>
      <c r="D34" s="187"/>
      <c r="E34" s="188"/>
      <c r="F34" s="187">
        <v>170</v>
      </c>
      <c r="G34" s="184" t="s">
        <v>644</v>
      </c>
      <c r="H34" s="184" t="s">
        <v>584</v>
      </c>
      <c r="I34" s="187">
        <v>3000</v>
      </c>
      <c r="J34" s="184" t="s">
        <v>621</v>
      </c>
      <c r="N34"/>
      <c r="O34"/>
      <c r="P34"/>
      <c r="Q34"/>
      <c r="R34"/>
      <c r="S34"/>
      <c r="T34"/>
      <c r="U34"/>
      <c r="V34"/>
      <c r="W34"/>
    </row>
    <row r="35" spans="1:23" ht="43.9" customHeight="1" x14ac:dyDescent="0.25">
      <c r="A35" s="183" t="s">
        <v>527</v>
      </c>
      <c r="B35" s="183"/>
      <c r="C35" s="187"/>
      <c r="D35" s="187"/>
      <c r="E35" s="188"/>
      <c r="F35" s="187">
        <v>170</v>
      </c>
      <c r="G35" s="184" t="s">
        <v>644</v>
      </c>
      <c r="H35" s="184">
        <v>1.23</v>
      </c>
      <c r="I35" s="187">
        <v>3000</v>
      </c>
      <c r="J35" s="184" t="s">
        <v>622</v>
      </c>
      <c r="N35"/>
      <c r="O35"/>
      <c r="P35"/>
      <c r="Q35"/>
      <c r="R35"/>
      <c r="S35"/>
      <c r="T35"/>
      <c r="U35"/>
      <c r="V35"/>
      <c r="W35"/>
    </row>
    <row r="36" spans="1:23" ht="47.45" customHeight="1" x14ac:dyDescent="0.25">
      <c r="A36" s="183" t="s">
        <v>528</v>
      </c>
      <c r="B36" s="183"/>
      <c r="C36" s="187"/>
      <c r="D36" s="187"/>
      <c r="E36" s="188"/>
      <c r="F36" s="187">
        <v>170</v>
      </c>
      <c r="G36" s="184" t="s">
        <v>644</v>
      </c>
      <c r="H36" s="184" t="s">
        <v>585</v>
      </c>
      <c r="I36" s="187">
        <v>3000</v>
      </c>
      <c r="J36" s="184">
        <v>0.1</v>
      </c>
      <c r="N36"/>
      <c r="O36"/>
      <c r="P36"/>
      <c r="Q36"/>
      <c r="R36"/>
      <c r="S36"/>
      <c r="T36"/>
      <c r="U36"/>
      <c r="V36"/>
      <c r="W36"/>
    </row>
    <row r="37" spans="1:23" ht="42" customHeight="1" x14ac:dyDescent="0.25">
      <c r="A37" s="183" t="s">
        <v>529</v>
      </c>
      <c r="B37" s="183"/>
      <c r="C37" s="187"/>
      <c r="D37" s="187"/>
      <c r="E37" s="188"/>
      <c r="F37" s="187">
        <v>170</v>
      </c>
      <c r="G37" s="184" t="s">
        <v>644</v>
      </c>
      <c r="H37" s="184">
        <v>1.1000000000000001</v>
      </c>
      <c r="I37" s="187">
        <v>3000</v>
      </c>
      <c r="J37" s="184"/>
      <c r="N37"/>
      <c r="O37"/>
      <c r="P37"/>
      <c r="Q37"/>
      <c r="R37"/>
      <c r="S37"/>
      <c r="T37"/>
      <c r="U37"/>
      <c r="V37"/>
      <c r="W37"/>
    </row>
    <row r="38" spans="1:23" ht="47.45" customHeight="1" x14ac:dyDescent="0.25">
      <c r="A38" s="183" t="s">
        <v>530</v>
      </c>
      <c r="B38" s="183"/>
      <c r="C38" s="187"/>
      <c r="D38" s="187"/>
      <c r="E38" s="188"/>
      <c r="F38" s="187">
        <v>170</v>
      </c>
      <c r="G38" s="184" t="s">
        <v>644</v>
      </c>
      <c r="H38" s="184">
        <v>0.43</v>
      </c>
      <c r="I38" s="187">
        <v>3000</v>
      </c>
      <c r="J38" s="184"/>
      <c r="N38"/>
      <c r="O38"/>
      <c r="P38"/>
      <c r="Q38"/>
      <c r="R38"/>
      <c r="S38"/>
      <c r="T38"/>
      <c r="U38"/>
      <c r="V38"/>
      <c r="W38"/>
    </row>
    <row r="39" spans="1:23" ht="47.45" customHeight="1" x14ac:dyDescent="0.25">
      <c r="A39" s="183" t="s">
        <v>531</v>
      </c>
      <c r="B39" s="183"/>
      <c r="C39" s="187"/>
      <c r="D39" s="187"/>
      <c r="E39" s="188"/>
      <c r="F39" s="187">
        <v>170</v>
      </c>
      <c r="G39" s="184" t="s">
        <v>644</v>
      </c>
      <c r="H39" s="184">
        <v>0.76</v>
      </c>
      <c r="I39" s="187">
        <v>3000</v>
      </c>
      <c r="J39" s="184"/>
      <c r="N39"/>
      <c r="O39"/>
      <c r="P39"/>
      <c r="Q39"/>
      <c r="R39"/>
      <c r="S39"/>
      <c r="T39"/>
      <c r="U39"/>
      <c r="V39"/>
      <c r="W39"/>
    </row>
    <row r="40" spans="1:23" ht="43.9" customHeight="1" x14ac:dyDescent="0.25">
      <c r="A40" s="183" t="s">
        <v>532</v>
      </c>
      <c r="B40" s="183"/>
      <c r="C40" s="187"/>
      <c r="D40" s="187"/>
      <c r="E40" s="188"/>
      <c r="F40" s="187">
        <v>170</v>
      </c>
      <c r="G40" s="184" t="s">
        <v>644</v>
      </c>
      <c r="H40" s="184" t="s">
        <v>586</v>
      </c>
      <c r="I40" s="187">
        <v>3000</v>
      </c>
      <c r="J40" s="184"/>
      <c r="N40"/>
      <c r="O40"/>
      <c r="P40"/>
      <c r="Q40"/>
      <c r="R40"/>
      <c r="S40"/>
      <c r="T40"/>
      <c r="U40"/>
      <c r="V40"/>
      <c r="W40"/>
    </row>
    <row r="41" spans="1:23" ht="42.6" customHeight="1" x14ac:dyDescent="0.25">
      <c r="A41" s="183" t="s">
        <v>533</v>
      </c>
      <c r="B41" s="183"/>
      <c r="C41" s="187"/>
      <c r="D41" s="187"/>
      <c r="E41" s="188"/>
      <c r="F41" s="187">
        <v>170</v>
      </c>
      <c r="G41" s="184" t="s">
        <v>644</v>
      </c>
      <c r="H41" s="184">
        <v>0.43</v>
      </c>
      <c r="I41" s="187">
        <v>3000</v>
      </c>
      <c r="J41" s="184"/>
      <c r="N41"/>
      <c r="O41"/>
      <c r="P41"/>
      <c r="Q41"/>
      <c r="R41"/>
      <c r="S41"/>
      <c r="T41"/>
      <c r="U41"/>
      <c r="V41"/>
      <c r="W41"/>
    </row>
    <row r="42" spans="1:23" ht="50.45" customHeight="1" x14ac:dyDescent="0.25">
      <c r="A42" s="183" t="s">
        <v>534</v>
      </c>
      <c r="B42" s="183"/>
      <c r="C42" s="187"/>
      <c r="D42" s="187"/>
      <c r="E42" s="188"/>
      <c r="F42" s="187">
        <v>170</v>
      </c>
      <c r="G42" s="184" t="s">
        <v>644</v>
      </c>
      <c r="H42" s="184">
        <v>0.76</v>
      </c>
      <c r="I42" s="187">
        <v>3000</v>
      </c>
      <c r="J42" s="184" t="s">
        <v>623</v>
      </c>
      <c r="N42"/>
      <c r="O42"/>
      <c r="P42"/>
      <c r="Q42"/>
      <c r="R42"/>
      <c r="S42"/>
      <c r="T42"/>
      <c r="U42"/>
      <c r="V42"/>
      <c r="W42"/>
    </row>
    <row r="43" spans="1:23" ht="48" customHeight="1" x14ac:dyDescent="0.25">
      <c r="A43" s="185" t="s">
        <v>535</v>
      </c>
      <c r="B43" s="185"/>
      <c r="C43" s="196"/>
      <c r="D43" s="196"/>
      <c r="E43" s="197"/>
      <c r="F43" s="196"/>
      <c r="G43" s="186"/>
      <c r="H43" s="186"/>
      <c r="I43" s="196"/>
      <c r="J43" s="186"/>
      <c r="K43" s="198"/>
      <c r="L43" s="198"/>
      <c r="M43" s="198"/>
      <c r="N43"/>
      <c r="O43"/>
      <c r="P43"/>
      <c r="Q43"/>
      <c r="R43"/>
      <c r="S43"/>
      <c r="T43"/>
      <c r="U43"/>
      <c r="V43"/>
      <c r="W43"/>
    </row>
    <row r="44" spans="1:23" ht="49.9" customHeight="1" x14ac:dyDescent="0.25">
      <c r="A44" s="183" t="s">
        <v>536</v>
      </c>
      <c r="B44" s="183"/>
      <c r="C44" s="187"/>
      <c r="D44" s="187"/>
      <c r="E44" s="188"/>
      <c r="F44" s="187">
        <v>170</v>
      </c>
      <c r="G44" s="184" t="s">
        <v>644</v>
      </c>
      <c r="H44" s="184">
        <v>0.22</v>
      </c>
      <c r="I44" s="187">
        <v>3000</v>
      </c>
      <c r="J44" s="184" t="s">
        <v>624</v>
      </c>
      <c r="N44"/>
      <c r="O44"/>
      <c r="P44"/>
      <c r="Q44"/>
      <c r="R44"/>
      <c r="S44"/>
      <c r="T44"/>
      <c r="U44"/>
      <c r="V44"/>
      <c r="W44"/>
    </row>
    <row r="45" spans="1:23" ht="91.9" customHeight="1" x14ac:dyDescent="0.25">
      <c r="A45" s="183" t="s">
        <v>654</v>
      </c>
      <c r="B45" s="183"/>
      <c r="C45" s="187"/>
      <c r="D45" s="187"/>
      <c r="E45" s="188"/>
      <c r="F45" s="187">
        <v>170</v>
      </c>
      <c r="G45" s="184" t="s">
        <v>644</v>
      </c>
      <c r="H45" s="184">
        <v>0.43</v>
      </c>
      <c r="I45" s="187">
        <v>3000</v>
      </c>
      <c r="J45" s="184"/>
      <c r="N45"/>
      <c r="O45"/>
      <c r="P45"/>
      <c r="Q45"/>
      <c r="R45"/>
      <c r="S45"/>
      <c r="T45"/>
      <c r="U45"/>
      <c r="V45"/>
      <c r="W45"/>
    </row>
    <row r="46" spans="1:23" ht="49.9" customHeight="1" x14ac:dyDescent="0.25">
      <c r="A46" s="183" t="s">
        <v>538</v>
      </c>
      <c r="B46" s="183"/>
      <c r="C46" s="187"/>
      <c r="D46" s="187"/>
      <c r="E46" s="188"/>
      <c r="F46" s="187">
        <v>170</v>
      </c>
      <c r="G46" s="184" t="s">
        <v>644</v>
      </c>
      <c r="H46" s="184">
        <v>0.76</v>
      </c>
      <c r="I46" s="187">
        <v>3000</v>
      </c>
      <c r="J46" s="184"/>
      <c r="N46"/>
      <c r="O46"/>
      <c r="P46"/>
      <c r="Q46"/>
      <c r="R46"/>
      <c r="S46"/>
      <c r="T46"/>
      <c r="U46"/>
      <c r="V46"/>
      <c r="W46"/>
    </row>
    <row r="47" spans="1:23" ht="52.15" customHeight="1" x14ac:dyDescent="0.25">
      <c r="A47" s="183" t="s">
        <v>539</v>
      </c>
      <c r="B47" s="183"/>
      <c r="C47" s="187"/>
      <c r="D47" s="187"/>
      <c r="E47" s="188"/>
      <c r="F47" s="187">
        <v>170</v>
      </c>
      <c r="G47" s="184" t="s">
        <v>644</v>
      </c>
      <c r="H47" s="184" t="s">
        <v>587</v>
      </c>
      <c r="I47" s="187">
        <v>3000</v>
      </c>
      <c r="J47" s="184" t="s">
        <v>625</v>
      </c>
      <c r="N47"/>
      <c r="O47"/>
      <c r="P47"/>
      <c r="Q47"/>
      <c r="R47"/>
      <c r="S47"/>
      <c r="T47"/>
      <c r="U47"/>
      <c r="V47"/>
      <c r="W47"/>
    </row>
    <row r="48" spans="1:23" ht="46.15" customHeight="1" x14ac:dyDescent="0.25">
      <c r="A48" s="183" t="s">
        <v>540</v>
      </c>
      <c r="B48" s="183"/>
      <c r="C48" s="187"/>
      <c r="D48" s="187"/>
      <c r="E48" s="188"/>
      <c r="F48" s="187">
        <v>170</v>
      </c>
      <c r="G48" s="184" t="s">
        <v>644</v>
      </c>
      <c r="H48" s="184">
        <v>1.1000000000000001</v>
      </c>
      <c r="I48" s="187">
        <v>3000</v>
      </c>
      <c r="J48" s="184"/>
      <c r="N48"/>
      <c r="O48"/>
      <c r="P48"/>
      <c r="Q48"/>
      <c r="R48"/>
      <c r="S48"/>
      <c r="T48"/>
      <c r="U48"/>
      <c r="V48"/>
      <c r="W48"/>
    </row>
    <row r="49" spans="1:23" ht="50.45" customHeight="1" x14ac:dyDescent="0.25">
      <c r="A49" s="183" t="s">
        <v>541</v>
      </c>
      <c r="B49" s="183"/>
      <c r="C49" s="187"/>
      <c r="D49" s="187"/>
      <c r="E49" s="188"/>
      <c r="F49" s="187">
        <v>170</v>
      </c>
      <c r="G49" s="184" t="s">
        <v>644</v>
      </c>
      <c r="H49" s="184">
        <v>0.43</v>
      </c>
      <c r="I49" s="187">
        <v>3000</v>
      </c>
      <c r="J49" s="184"/>
      <c r="N49"/>
      <c r="O49"/>
      <c r="P49"/>
      <c r="Q49"/>
      <c r="R49"/>
      <c r="S49"/>
      <c r="T49"/>
      <c r="U49"/>
      <c r="V49"/>
      <c r="W49"/>
    </row>
    <row r="50" spans="1:23" ht="44.45" customHeight="1" x14ac:dyDescent="0.25">
      <c r="A50" s="183" t="s">
        <v>542</v>
      </c>
      <c r="B50" s="183"/>
      <c r="C50" s="187"/>
      <c r="D50" s="187"/>
      <c r="E50" s="188"/>
      <c r="F50" s="187">
        <v>170</v>
      </c>
      <c r="G50" s="184" t="s">
        <v>644</v>
      </c>
      <c r="H50" s="184">
        <v>0.43</v>
      </c>
      <c r="I50" s="187">
        <v>3000</v>
      </c>
      <c r="J50" s="184"/>
      <c r="N50"/>
      <c r="O50"/>
      <c r="P50"/>
      <c r="Q50"/>
      <c r="R50"/>
      <c r="S50"/>
      <c r="T50"/>
      <c r="U50"/>
      <c r="V50"/>
      <c r="W50"/>
    </row>
    <row r="51" spans="1:23" ht="49.15" customHeight="1" x14ac:dyDescent="0.25">
      <c r="A51" s="183" t="s">
        <v>543</v>
      </c>
      <c r="B51" s="183"/>
      <c r="C51" s="187"/>
      <c r="D51" s="187"/>
      <c r="E51" s="188"/>
      <c r="F51" s="187">
        <v>170</v>
      </c>
      <c r="G51" s="184" t="s">
        <v>644</v>
      </c>
      <c r="H51" s="184">
        <v>0.55000000000000004</v>
      </c>
      <c r="I51" s="187">
        <v>3000</v>
      </c>
      <c r="J51" s="184"/>
      <c r="N51"/>
      <c r="O51"/>
      <c r="P51"/>
      <c r="Q51"/>
      <c r="R51"/>
      <c r="S51"/>
      <c r="T51"/>
      <c r="U51"/>
      <c r="V51"/>
      <c r="W51"/>
    </row>
    <row r="52" spans="1:23" ht="50.45" customHeight="1" x14ac:dyDescent="0.25">
      <c r="A52" s="183" t="s">
        <v>544</v>
      </c>
      <c r="B52" s="183"/>
      <c r="C52" s="187"/>
      <c r="D52" s="187"/>
      <c r="E52" s="188"/>
      <c r="F52" s="187">
        <v>170</v>
      </c>
      <c r="G52" s="184" t="s">
        <v>644</v>
      </c>
      <c r="H52" s="184">
        <v>0.55000000000000004</v>
      </c>
      <c r="I52" s="187">
        <v>3000</v>
      </c>
      <c r="J52" s="184" t="s">
        <v>626</v>
      </c>
      <c r="N52"/>
      <c r="O52"/>
      <c r="P52"/>
      <c r="Q52"/>
      <c r="R52"/>
      <c r="S52"/>
      <c r="T52"/>
      <c r="U52"/>
      <c r="V52"/>
      <c r="W52"/>
    </row>
    <row r="53" spans="1:23" ht="46.15" customHeight="1" x14ac:dyDescent="0.25">
      <c r="A53" s="183" t="s">
        <v>545</v>
      </c>
      <c r="B53" s="183"/>
      <c r="C53" s="187"/>
      <c r="D53" s="187"/>
      <c r="E53" s="188"/>
      <c r="F53" s="187">
        <v>170</v>
      </c>
      <c r="G53" s="184" t="s">
        <v>644</v>
      </c>
      <c r="H53" s="184">
        <v>0.43</v>
      </c>
      <c r="I53" s="187">
        <v>3000</v>
      </c>
      <c r="J53" s="184"/>
      <c r="N53"/>
      <c r="O53"/>
      <c r="P53"/>
      <c r="Q53"/>
      <c r="R53"/>
      <c r="S53"/>
      <c r="T53"/>
      <c r="U53"/>
      <c r="V53"/>
      <c r="W53"/>
    </row>
    <row r="54" spans="1:23" ht="44.45" customHeight="1" x14ac:dyDescent="0.25">
      <c r="A54" s="183" t="s">
        <v>546</v>
      </c>
      <c r="B54" s="183"/>
      <c r="C54" s="187"/>
      <c r="D54" s="187"/>
      <c r="E54" s="188"/>
      <c r="F54" s="187">
        <v>170</v>
      </c>
      <c r="G54" s="184" t="s">
        <v>644</v>
      </c>
      <c r="H54" s="183"/>
      <c r="I54" s="187">
        <v>3000</v>
      </c>
      <c r="J54" s="184"/>
      <c r="N54"/>
      <c r="O54"/>
      <c r="P54"/>
      <c r="Q54"/>
      <c r="R54"/>
      <c r="S54"/>
      <c r="T54"/>
      <c r="U54"/>
      <c r="V54"/>
      <c r="W54"/>
    </row>
    <row r="55" spans="1:23" ht="49.9" customHeight="1" x14ac:dyDescent="0.25">
      <c r="A55" s="183" t="s">
        <v>547</v>
      </c>
      <c r="B55" s="183"/>
      <c r="C55" s="187"/>
      <c r="D55" s="187"/>
      <c r="E55" s="188"/>
      <c r="F55" s="187">
        <v>170</v>
      </c>
      <c r="G55" s="184" t="s">
        <v>644</v>
      </c>
      <c r="H55" s="184">
        <v>1.08</v>
      </c>
      <c r="I55" s="187">
        <v>3000</v>
      </c>
      <c r="J55" s="184"/>
      <c r="N55"/>
      <c r="O55"/>
      <c r="P55"/>
      <c r="Q55"/>
      <c r="R55"/>
      <c r="S55"/>
      <c r="T55"/>
      <c r="U55"/>
      <c r="V55"/>
      <c r="W55"/>
    </row>
    <row r="56" spans="1:23" ht="48.6" customHeight="1" x14ac:dyDescent="0.25">
      <c r="A56" s="183" t="s">
        <v>548</v>
      </c>
      <c r="B56" s="183"/>
      <c r="C56" s="187"/>
      <c r="D56" s="187"/>
      <c r="E56" s="188"/>
      <c r="F56" s="187">
        <v>170</v>
      </c>
      <c r="G56" s="184" t="s">
        <v>644</v>
      </c>
      <c r="H56" s="184">
        <v>0.51</v>
      </c>
      <c r="I56" s="187">
        <v>3000</v>
      </c>
      <c r="J56" s="184"/>
      <c r="N56"/>
      <c r="O56"/>
      <c r="P56"/>
      <c r="Q56"/>
      <c r="R56"/>
      <c r="S56"/>
      <c r="T56"/>
      <c r="U56"/>
      <c r="V56"/>
      <c r="W56"/>
    </row>
    <row r="57" spans="1:23" ht="49.15" customHeight="1" x14ac:dyDescent="0.25">
      <c r="A57" s="183" t="s">
        <v>549</v>
      </c>
      <c r="B57" s="183"/>
      <c r="C57" s="187"/>
      <c r="D57" s="187"/>
      <c r="E57" s="188"/>
      <c r="F57" s="187">
        <v>170</v>
      </c>
      <c r="G57" s="184" t="s">
        <v>644</v>
      </c>
      <c r="H57" s="184" t="s">
        <v>588</v>
      </c>
      <c r="I57" s="187">
        <v>3000</v>
      </c>
      <c r="J57" s="184" t="s">
        <v>627</v>
      </c>
      <c r="N57"/>
      <c r="O57"/>
      <c r="P57"/>
      <c r="Q57"/>
      <c r="R57"/>
      <c r="S57"/>
      <c r="T57"/>
      <c r="U57"/>
      <c r="V57"/>
      <c r="W57"/>
    </row>
    <row r="58" spans="1:23" ht="60" customHeight="1" x14ac:dyDescent="0.25">
      <c r="A58" s="183" t="s">
        <v>550</v>
      </c>
      <c r="B58" s="183"/>
      <c r="C58" s="187"/>
      <c r="D58" s="187"/>
      <c r="E58" s="188"/>
      <c r="F58" s="187">
        <v>170</v>
      </c>
      <c r="G58" s="184" t="s">
        <v>644</v>
      </c>
      <c r="H58" s="184" t="s">
        <v>589</v>
      </c>
      <c r="I58" s="187">
        <v>3000</v>
      </c>
      <c r="J58" s="184" t="s">
        <v>628</v>
      </c>
      <c r="N58"/>
      <c r="O58"/>
      <c r="P58"/>
      <c r="Q58"/>
      <c r="R58"/>
      <c r="S58"/>
      <c r="T58"/>
      <c r="U58"/>
      <c r="V58"/>
      <c r="W58"/>
    </row>
    <row r="59" spans="1:23" ht="43.15" customHeight="1" x14ac:dyDescent="0.25">
      <c r="A59" s="183" t="s">
        <v>551</v>
      </c>
      <c r="B59" s="183"/>
      <c r="C59" s="187"/>
      <c r="D59" s="187"/>
      <c r="E59" s="188"/>
      <c r="F59" s="187">
        <v>170</v>
      </c>
      <c r="G59" s="184" t="s">
        <v>644</v>
      </c>
      <c r="H59" s="184" t="s">
        <v>590</v>
      </c>
      <c r="I59" s="187">
        <v>3000</v>
      </c>
      <c r="J59" s="184"/>
      <c r="N59"/>
      <c r="O59"/>
      <c r="P59"/>
      <c r="Q59"/>
      <c r="R59"/>
      <c r="S59"/>
      <c r="T59"/>
      <c r="U59"/>
      <c r="V59"/>
      <c r="W59"/>
    </row>
    <row r="60" spans="1:23" ht="40.15" customHeight="1" x14ac:dyDescent="0.25">
      <c r="A60" s="183" t="s">
        <v>552</v>
      </c>
      <c r="B60" s="183"/>
      <c r="C60" s="187"/>
      <c r="D60" s="187"/>
      <c r="E60" s="188"/>
      <c r="F60" s="187">
        <v>170</v>
      </c>
      <c r="G60" s="184" t="s">
        <v>644</v>
      </c>
      <c r="H60" s="184" t="s">
        <v>591</v>
      </c>
      <c r="I60" s="187">
        <v>3000</v>
      </c>
      <c r="J60" s="184" t="s">
        <v>629</v>
      </c>
      <c r="N60"/>
      <c r="O60"/>
      <c r="P60"/>
      <c r="Q60"/>
      <c r="R60"/>
      <c r="S60"/>
      <c r="T60"/>
      <c r="U60"/>
      <c r="V60"/>
      <c r="W60"/>
    </row>
    <row r="61" spans="1:23" ht="55.15" customHeight="1" x14ac:dyDescent="0.25">
      <c r="A61" s="185" t="s">
        <v>592</v>
      </c>
      <c r="B61" s="183"/>
      <c r="C61" s="187"/>
      <c r="D61" s="187"/>
      <c r="E61" s="188"/>
      <c r="F61" s="187">
        <v>170</v>
      </c>
      <c r="G61" s="184" t="s">
        <v>644</v>
      </c>
      <c r="H61" s="186">
        <v>0.55000000000000004</v>
      </c>
      <c r="I61" s="187">
        <v>3000</v>
      </c>
      <c r="J61" s="184"/>
      <c r="N61"/>
      <c r="O61"/>
      <c r="P61"/>
      <c r="Q61"/>
      <c r="R61"/>
      <c r="S61"/>
      <c r="T61"/>
      <c r="U61"/>
      <c r="V61"/>
      <c r="W61"/>
    </row>
    <row r="62" spans="1:23" ht="46.15" customHeight="1" x14ac:dyDescent="0.25">
      <c r="A62" s="185" t="s">
        <v>553</v>
      </c>
      <c r="B62" s="183"/>
      <c r="C62" s="187"/>
      <c r="D62" s="187"/>
      <c r="E62" s="188"/>
      <c r="F62" s="187">
        <v>170</v>
      </c>
      <c r="G62" s="184" t="s">
        <v>644</v>
      </c>
      <c r="H62" s="186">
        <v>0.12</v>
      </c>
      <c r="I62" s="187">
        <v>3000</v>
      </c>
      <c r="J62" s="184"/>
      <c r="N62"/>
      <c r="O62"/>
      <c r="P62"/>
      <c r="Q62"/>
      <c r="R62"/>
      <c r="S62"/>
      <c r="T62"/>
      <c r="U62"/>
      <c r="V62"/>
      <c r="W62"/>
    </row>
    <row r="63" spans="1:23" ht="49.15" customHeight="1" x14ac:dyDescent="0.25">
      <c r="A63" s="183" t="s">
        <v>554</v>
      </c>
      <c r="B63" s="183"/>
      <c r="C63" s="187"/>
      <c r="D63" s="187"/>
      <c r="E63" s="188"/>
      <c r="F63" s="187">
        <v>170</v>
      </c>
      <c r="G63" s="184" t="s">
        <v>644</v>
      </c>
      <c r="H63" s="184">
        <v>1.1000000000000001</v>
      </c>
      <c r="I63" s="187">
        <v>3000</v>
      </c>
      <c r="J63" s="184" t="s">
        <v>630</v>
      </c>
      <c r="N63"/>
      <c r="O63"/>
      <c r="P63"/>
      <c r="Q63"/>
      <c r="R63"/>
      <c r="S63"/>
      <c r="T63"/>
      <c r="U63"/>
      <c r="V63"/>
      <c r="W63"/>
    </row>
    <row r="64" spans="1:23" ht="47.45" customHeight="1" x14ac:dyDescent="0.25">
      <c r="A64" s="183" t="s">
        <v>555</v>
      </c>
      <c r="B64" s="183"/>
      <c r="C64" s="187"/>
      <c r="D64" s="187"/>
      <c r="E64" s="188"/>
      <c r="F64" s="187">
        <v>170</v>
      </c>
      <c r="G64" s="184" t="s">
        <v>644</v>
      </c>
      <c r="H64" s="184">
        <v>0.43</v>
      </c>
      <c r="I64" s="187">
        <v>3000</v>
      </c>
      <c r="J64" s="184"/>
      <c r="N64"/>
      <c r="O64"/>
      <c r="P64"/>
      <c r="Q64"/>
      <c r="R64"/>
      <c r="S64"/>
      <c r="T64"/>
      <c r="U64"/>
      <c r="V64"/>
      <c r="W64"/>
    </row>
    <row r="65" spans="1:23" ht="43.9" customHeight="1" x14ac:dyDescent="0.25">
      <c r="A65" s="183" t="s">
        <v>556</v>
      </c>
      <c r="B65" s="183"/>
      <c r="C65" s="187"/>
      <c r="D65" s="187"/>
      <c r="E65" s="188"/>
      <c r="F65" s="187">
        <v>170</v>
      </c>
      <c r="G65" s="184" t="s">
        <v>644</v>
      </c>
      <c r="H65" s="184" t="s">
        <v>593</v>
      </c>
      <c r="I65" s="187">
        <v>3000</v>
      </c>
      <c r="J65" s="184"/>
      <c r="N65"/>
      <c r="O65"/>
      <c r="P65"/>
      <c r="Q65"/>
      <c r="R65"/>
      <c r="S65"/>
      <c r="T65"/>
      <c r="U65"/>
      <c r="V65"/>
      <c r="W65"/>
    </row>
    <row r="66" spans="1:23" ht="45.6" customHeight="1" x14ac:dyDescent="0.25">
      <c r="A66" s="183" t="s">
        <v>557</v>
      </c>
      <c r="B66" s="183"/>
      <c r="C66" s="187"/>
      <c r="D66" s="187"/>
      <c r="E66" s="188"/>
      <c r="F66" s="187">
        <v>170</v>
      </c>
      <c r="G66" s="184" t="s">
        <v>644</v>
      </c>
      <c r="H66" s="184">
        <v>0.65</v>
      </c>
      <c r="I66" s="187">
        <v>3000</v>
      </c>
      <c r="J66" s="184" t="s">
        <v>631</v>
      </c>
      <c r="N66"/>
      <c r="O66"/>
      <c r="P66"/>
      <c r="Q66"/>
      <c r="R66"/>
      <c r="S66"/>
      <c r="T66"/>
      <c r="U66"/>
      <c r="V66"/>
      <c r="W66"/>
    </row>
    <row r="67" spans="1:23" ht="64.150000000000006" customHeight="1" x14ac:dyDescent="0.25">
      <c r="A67" s="183" t="s">
        <v>558</v>
      </c>
      <c r="B67" s="183"/>
      <c r="C67" s="187"/>
      <c r="D67" s="187"/>
      <c r="E67" s="188"/>
      <c r="F67" s="187">
        <v>170</v>
      </c>
      <c r="G67" s="184" t="s">
        <v>644</v>
      </c>
      <c r="H67" s="184" t="s">
        <v>594</v>
      </c>
      <c r="I67" s="187">
        <v>3000</v>
      </c>
      <c r="J67" s="184"/>
      <c r="N67"/>
      <c r="O67"/>
      <c r="P67"/>
      <c r="Q67"/>
      <c r="R67"/>
      <c r="S67"/>
      <c r="T67"/>
      <c r="U67"/>
      <c r="V67"/>
      <c r="W67"/>
    </row>
    <row r="68" spans="1:23" ht="48" customHeight="1" x14ac:dyDescent="0.25">
      <c r="A68" s="183" t="s">
        <v>526</v>
      </c>
      <c r="B68" s="183"/>
      <c r="C68" s="187"/>
      <c r="D68" s="187"/>
      <c r="E68" s="188"/>
      <c r="F68" s="187">
        <v>170</v>
      </c>
      <c r="G68" s="184" t="s">
        <v>644</v>
      </c>
      <c r="H68" s="184">
        <v>0.92</v>
      </c>
      <c r="I68" s="187">
        <v>3000</v>
      </c>
      <c r="J68" s="184" t="s">
        <v>632</v>
      </c>
      <c r="N68"/>
      <c r="O68"/>
      <c r="P68"/>
      <c r="Q68"/>
      <c r="R68"/>
      <c r="S68"/>
      <c r="T68"/>
      <c r="U68"/>
      <c r="V68"/>
      <c r="W68"/>
    </row>
    <row r="69" spans="1:23" ht="42.6" customHeight="1" x14ac:dyDescent="0.25">
      <c r="A69" s="183" t="s">
        <v>559</v>
      </c>
      <c r="B69" s="183"/>
      <c r="C69" s="187"/>
      <c r="D69" s="187"/>
      <c r="E69" s="188"/>
      <c r="F69" s="187">
        <v>170</v>
      </c>
      <c r="G69" s="184" t="s">
        <v>644</v>
      </c>
      <c r="H69" s="184">
        <v>3.28</v>
      </c>
      <c r="I69" s="187">
        <v>3000</v>
      </c>
      <c r="J69" s="184"/>
      <c r="N69"/>
      <c r="O69"/>
      <c r="P69"/>
      <c r="Q69"/>
      <c r="R69"/>
      <c r="S69"/>
      <c r="T69"/>
      <c r="U69"/>
      <c r="V69"/>
      <c r="W69"/>
    </row>
    <row r="70" spans="1:23" ht="44.45" customHeight="1" x14ac:dyDescent="0.25">
      <c r="A70" s="183" t="s">
        <v>560</v>
      </c>
      <c r="B70" s="183"/>
      <c r="C70" s="187"/>
      <c r="D70" s="187"/>
      <c r="E70" s="188"/>
      <c r="F70" s="187">
        <v>170</v>
      </c>
      <c r="G70" s="184" t="s">
        <v>644</v>
      </c>
      <c r="H70" s="184" t="s">
        <v>595</v>
      </c>
      <c r="I70" s="187">
        <v>3000</v>
      </c>
      <c r="J70" s="184"/>
      <c r="N70"/>
      <c r="O70"/>
      <c r="P70"/>
      <c r="Q70"/>
      <c r="R70"/>
      <c r="S70"/>
      <c r="T70"/>
      <c r="U70"/>
      <c r="V70"/>
      <c r="W70"/>
    </row>
    <row r="71" spans="1:23" ht="42" customHeight="1" x14ac:dyDescent="0.25">
      <c r="A71" s="183" t="s">
        <v>561</v>
      </c>
      <c r="B71" s="183"/>
      <c r="C71" s="187"/>
      <c r="D71" s="187"/>
      <c r="E71" s="188"/>
      <c r="F71" s="187">
        <v>170</v>
      </c>
      <c r="G71" s="184" t="s">
        <v>644</v>
      </c>
      <c r="H71" s="184" t="s">
        <v>596</v>
      </c>
      <c r="I71" s="187">
        <v>3000</v>
      </c>
      <c r="J71" s="184"/>
      <c r="N71"/>
      <c r="O71"/>
      <c r="P71"/>
      <c r="Q71"/>
      <c r="R71"/>
      <c r="S71"/>
      <c r="T71"/>
      <c r="U71"/>
      <c r="V71"/>
      <c r="W71"/>
    </row>
    <row r="72" spans="1:23" ht="47.45" customHeight="1" x14ac:dyDescent="0.25">
      <c r="A72" s="183" t="s">
        <v>562</v>
      </c>
      <c r="B72" s="183"/>
      <c r="C72" s="187"/>
      <c r="D72" s="187"/>
      <c r="E72" s="188"/>
      <c r="F72" s="187">
        <v>170</v>
      </c>
      <c r="G72" s="184" t="s">
        <v>644</v>
      </c>
      <c r="H72" s="184">
        <v>61</v>
      </c>
      <c r="I72" s="187">
        <v>3000</v>
      </c>
      <c r="J72" s="184"/>
      <c r="N72"/>
      <c r="O72"/>
      <c r="P72"/>
      <c r="Q72"/>
      <c r="R72"/>
      <c r="S72"/>
      <c r="T72"/>
      <c r="U72"/>
      <c r="V72"/>
      <c r="W72"/>
    </row>
    <row r="73" spans="1:23" ht="48.6" customHeight="1" x14ac:dyDescent="0.25">
      <c r="A73" s="183" t="s">
        <v>563</v>
      </c>
      <c r="B73" s="183"/>
      <c r="C73" s="187"/>
      <c r="D73" s="187"/>
      <c r="E73" s="188"/>
      <c r="F73" s="187">
        <v>170</v>
      </c>
      <c r="G73" s="184" t="s">
        <v>644</v>
      </c>
      <c r="H73" s="184" t="s">
        <v>597</v>
      </c>
      <c r="I73" s="187">
        <v>3000</v>
      </c>
      <c r="J73" s="184" t="s">
        <v>633</v>
      </c>
      <c r="N73"/>
      <c r="O73"/>
      <c r="P73"/>
      <c r="Q73"/>
      <c r="R73"/>
      <c r="S73"/>
      <c r="T73"/>
      <c r="U73"/>
      <c r="V73"/>
      <c r="W73"/>
    </row>
    <row r="74" spans="1:23" ht="81" customHeight="1" x14ac:dyDescent="0.25">
      <c r="A74" s="183" t="s">
        <v>564</v>
      </c>
      <c r="B74" s="183"/>
      <c r="C74" s="187"/>
      <c r="D74" s="187"/>
      <c r="E74" s="188"/>
      <c r="F74" s="187">
        <v>170</v>
      </c>
      <c r="G74" s="184" t="s">
        <v>644</v>
      </c>
      <c r="H74" s="184" t="s">
        <v>598</v>
      </c>
      <c r="I74" s="187">
        <v>3000</v>
      </c>
      <c r="J74" s="184" t="s">
        <v>634</v>
      </c>
      <c r="N74"/>
      <c r="O74"/>
      <c r="P74"/>
      <c r="Q74"/>
      <c r="R74"/>
      <c r="S74"/>
      <c r="T74"/>
      <c r="U74"/>
      <c r="V74"/>
      <c r="W74"/>
    </row>
    <row r="75" spans="1:23" ht="51" customHeight="1" x14ac:dyDescent="0.25">
      <c r="A75" s="183" t="s">
        <v>600</v>
      </c>
      <c r="B75" s="183"/>
      <c r="C75" s="187"/>
      <c r="D75" s="187"/>
      <c r="E75" s="188"/>
      <c r="F75" s="187">
        <v>170</v>
      </c>
      <c r="G75" s="184" t="s">
        <v>644</v>
      </c>
      <c r="H75" s="184" t="s">
        <v>599</v>
      </c>
      <c r="I75" s="187">
        <v>3000</v>
      </c>
      <c r="J75" s="184" t="s">
        <v>635</v>
      </c>
      <c r="N75"/>
      <c r="O75"/>
      <c r="P75"/>
      <c r="Q75"/>
      <c r="R75"/>
      <c r="S75"/>
      <c r="T75"/>
      <c r="U75"/>
      <c r="V75"/>
      <c r="W75"/>
    </row>
    <row r="76" spans="1:23" ht="52.15" customHeight="1" x14ac:dyDescent="0.25">
      <c r="A76" s="183" t="s">
        <v>565</v>
      </c>
      <c r="B76" s="183"/>
      <c r="C76" s="187"/>
      <c r="D76" s="187"/>
      <c r="E76" s="188"/>
      <c r="F76" s="187">
        <v>170</v>
      </c>
      <c r="G76" s="184" t="s">
        <v>644</v>
      </c>
      <c r="H76" s="184" t="s">
        <v>601</v>
      </c>
      <c r="I76" s="187">
        <v>3000</v>
      </c>
      <c r="J76" s="184"/>
      <c r="N76"/>
      <c r="O76"/>
      <c r="P76"/>
      <c r="Q76"/>
      <c r="R76"/>
      <c r="S76"/>
      <c r="T76"/>
      <c r="U76"/>
      <c r="V76"/>
      <c r="W76"/>
    </row>
    <row r="77" spans="1:23" ht="42.6" customHeight="1" x14ac:dyDescent="0.25">
      <c r="A77" s="183" t="s">
        <v>566</v>
      </c>
      <c r="B77" s="183"/>
      <c r="C77" s="187"/>
      <c r="D77" s="187"/>
      <c r="E77" s="188"/>
      <c r="F77" s="187">
        <v>170</v>
      </c>
      <c r="G77" s="184" t="s">
        <v>644</v>
      </c>
      <c r="H77" s="184">
        <v>2.1800000000000002</v>
      </c>
      <c r="I77" s="187">
        <v>3000</v>
      </c>
      <c r="J77" s="184" t="s">
        <v>636</v>
      </c>
      <c r="N77"/>
      <c r="O77"/>
      <c r="P77"/>
      <c r="Q77"/>
      <c r="R77"/>
      <c r="S77"/>
      <c r="T77"/>
      <c r="U77"/>
      <c r="V77"/>
      <c r="W77"/>
    </row>
    <row r="78" spans="1:23" ht="44.45" customHeight="1" x14ac:dyDescent="0.25">
      <c r="A78" s="183" t="s">
        <v>567</v>
      </c>
      <c r="B78" s="183"/>
      <c r="C78" s="187"/>
      <c r="D78" s="187"/>
      <c r="E78" s="188"/>
      <c r="F78" s="187">
        <v>170</v>
      </c>
      <c r="G78" s="184" t="s">
        <v>644</v>
      </c>
      <c r="H78" s="184">
        <v>0.22</v>
      </c>
      <c r="I78" s="187">
        <v>3000</v>
      </c>
      <c r="J78" s="184"/>
      <c r="N78"/>
      <c r="O78"/>
      <c r="P78"/>
      <c r="Q78"/>
      <c r="R78"/>
      <c r="S78"/>
      <c r="T78"/>
      <c r="U78"/>
      <c r="V78"/>
      <c r="W78"/>
    </row>
    <row r="79" spans="1:23" ht="45" customHeight="1" x14ac:dyDescent="0.25">
      <c r="A79" s="183" t="s">
        <v>568</v>
      </c>
      <c r="B79" s="183"/>
      <c r="C79" s="187"/>
      <c r="D79" s="187"/>
      <c r="E79" s="188"/>
      <c r="F79" s="187">
        <v>170</v>
      </c>
      <c r="G79" s="184" t="s">
        <v>644</v>
      </c>
      <c r="H79" s="184" t="s">
        <v>602</v>
      </c>
      <c r="I79" s="187">
        <v>3000</v>
      </c>
      <c r="J79" s="184" t="s">
        <v>637</v>
      </c>
      <c r="N79"/>
      <c r="O79"/>
      <c r="P79"/>
      <c r="Q79"/>
      <c r="R79"/>
      <c r="S79"/>
      <c r="T79"/>
      <c r="U79"/>
      <c r="V79"/>
      <c r="W79"/>
    </row>
    <row r="80" spans="1:23" ht="42" customHeight="1" x14ac:dyDescent="0.25">
      <c r="A80" s="183" t="s">
        <v>638</v>
      </c>
      <c r="B80" s="183"/>
      <c r="C80" s="187"/>
      <c r="D80" s="187"/>
      <c r="E80" s="188"/>
      <c r="F80" s="187">
        <v>170</v>
      </c>
      <c r="G80" s="184" t="s">
        <v>644</v>
      </c>
      <c r="H80" s="184" t="s">
        <v>603</v>
      </c>
      <c r="I80" s="187">
        <v>3000</v>
      </c>
      <c r="J80" s="184" t="s">
        <v>639</v>
      </c>
      <c r="N80"/>
      <c r="O80"/>
      <c r="P80"/>
      <c r="Q80"/>
      <c r="R80"/>
      <c r="S80"/>
      <c r="T80"/>
      <c r="U80"/>
      <c r="V80"/>
      <c r="W80"/>
    </row>
    <row r="81" spans="1:23" ht="45.6" customHeight="1" x14ac:dyDescent="0.25">
      <c r="A81" s="183" t="s">
        <v>569</v>
      </c>
      <c r="B81" s="183"/>
      <c r="C81" s="187"/>
      <c r="D81" s="187"/>
      <c r="E81" s="188"/>
      <c r="F81" s="187">
        <v>170</v>
      </c>
      <c r="G81" s="184" t="s">
        <v>644</v>
      </c>
      <c r="H81" s="184">
        <v>0.22</v>
      </c>
      <c r="I81" s="187">
        <v>3000</v>
      </c>
      <c r="J81" s="184"/>
      <c r="N81"/>
      <c r="O81"/>
      <c r="P81"/>
      <c r="Q81"/>
      <c r="R81"/>
      <c r="S81"/>
      <c r="T81"/>
      <c r="U81"/>
      <c r="V81"/>
      <c r="W81"/>
    </row>
    <row r="82" spans="1:23" ht="44.45" customHeight="1" x14ac:dyDescent="0.25">
      <c r="A82" s="183" t="s">
        <v>570</v>
      </c>
      <c r="B82" s="183"/>
      <c r="C82" s="187"/>
      <c r="D82" s="187"/>
      <c r="E82" s="188"/>
      <c r="F82" s="187">
        <v>170</v>
      </c>
      <c r="G82" s="184" t="s">
        <v>644</v>
      </c>
      <c r="H82" s="184">
        <v>0.13</v>
      </c>
      <c r="I82" s="187">
        <v>3000</v>
      </c>
      <c r="J82" s="184" t="s">
        <v>640</v>
      </c>
      <c r="N82"/>
      <c r="O82"/>
      <c r="P82"/>
      <c r="Q82"/>
      <c r="R82"/>
      <c r="S82"/>
      <c r="T82"/>
      <c r="U82"/>
      <c r="V82"/>
      <c r="W82"/>
    </row>
    <row r="83" spans="1:23" ht="46.15" customHeight="1" x14ac:dyDescent="0.25">
      <c r="A83" s="183" t="s">
        <v>641</v>
      </c>
      <c r="B83" s="183"/>
      <c r="C83" s="187"/>
      <c r="D83" s="187"/>
      <c r="E83" s="188"/>
      <c r="F83" s="187">
        <v>170</v>
      </c>
      <c r="G83" s="184" t="s">
        <v>644</v>
      </c>
      <c r="H83" s="184">
        <v>0.76</v>
      </c>
      <c r="I83" s="187">
        <v>3000</v>
      </c>
      <c r="J83" s="184" t="s">
        <v>642</v>
      </c>
      <c r="N83"/>
      <c r="O83"/>
      <c r="P83"/>
      <c r="Q83"/>
      <c r="R83"/>
      <c r="S83"/>
      <c r="T83"/>
      <c r="U83"/>
      <c r="V83"/>
      <c r="W83"/>
    </row>
    <row r="84" spans="1:23" ht="40.15" customHeight="1" x14ac:dyDescent="0.25">
      <c r="A84" s="183" t="s">
        <v>571</v>
      </c>
      <c r="B84" s="183"/>
      <c r="C84" s="187"/>
      <c r="D84" s="187"/>
      <c r="E84" s="188"/>
      <c r="F84" s="187">
        <v>170</v>
      </c>
      <c r="G84" s="187"/>
      <c r="H84" s="183"/>
      <c r="I84" s="187"/>
      <c r="J84" s="184"/>
      <c r="N84"/>
      <c r="O84"/>
      <c r="P84"/>
      <c r="Q84"/>
      <c r="R84"/>
      <c r="S84"/>
      <c r="T84"/>
      <c r="U84"/>
      <c r="V84"/>
      <c r="W84"/>
    </row>
  </sheetData>
  <mergeCells count="1">
    <mergeCell ref="A1:D1"/>
  </mergeCells>
  <pageMargins left="0.7" right="0.7" top="0.75" bottom="0.75" header="0.3" footer="0.3"/>
  <pageSetup scale="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E7EE2-ED7B-4790-9421-3EFBFDB6456C}">
  <sheetPr>
    <pageSetUpPr fitToPage="1"/>
  </sheetPr>
  <dimension ref="A1:R306"/>
  <sheetViews>
    <sheetView topLeftCell="A59" zoomScale="60" zoomScaleNormal="60" workbookViewId="0">
      <selection activeCell="N60" sqref="N60"/>
    </sheetView>
  </sheetViews>
  <sheetFormatPr defaultRowHeight="15" x14ac:dyDescent="0.25"/>
  <cols>
    <col min="1" max="1" width="8.42578125" customWidth="1"/>
    <col min="2" max="2" width="9.28515625" bestFit="1" customWidth="1"/>
    <col min="4" max="4" width="26.140625" customWidth="1"/>
    <col min="5" max="5" width="21.140625" hidden="1" customWidth="1"/>
    <col min="6" max="6" width="17.85546875" hidden="1" customWidth="1"/>
    <col min="7" max="7" width="1.85546875" hidden="1" customWidth="1"/>
    <col min="8" max="8" width="26" hidden="1" customWidth="1"/>
    <col min="9" max="9" width="27.85546875" customWidth="1"/>
    <col min="10" max="12" width="29.7109375" customWidth="1"/>
    <col min="13" max="13" width="27.85546875" customWidth="1"/>
    <col min="14" max="14" width="36.42578125" customWidth="1"/>
    <col min="15" max="15" width="26.7109375" customWidth="1"/>
    <col min="16" max="18" width="16.7109375" customWidth="1"/>
  </cols>
  <sheetData>
    <row r="1" spans="1:18" x14ac:dyDescent="0.25">
      <c r="A1" s="8"/>
      <c r="B1" s="9" t="s">
        <v>15</v>
      </c>
      <c r="C1" s="9"/>
      <c r="D1" s="8"/>
      <c r="E1" s="8"/>
      <c r="F1" s="10">
        <v>42261</v>
      </c>
      <c r="G1" s="8"/>
      <c r="H1" s="8"/>
      <c r="I1" s="11">
        <v>42291</v>
      </c>
      <c r="J1" s="11"/>
      <c r="K1" s="8"/>
      <c r="L1" s="8"/>
      <c r="M1" s="8"/>
      <c r="N1" s="8"/>
      <c r="O1" s="8"/>
      <c r="P1" s="8"/>
      <c r="Q1" s="8"/>
      <c r="R1" s="8"/>
    </row>
    <row r="2" spans="1:18" ht="18.75" x14ac:dyDescent="0.3">
      <c r="A2" s="8"/>
      <c r="B2" s="12" t="s">
        <v>24</v>
      </c>
      <c r="C2" s="9"/>
      <c r="D2" s="8"/>
      <c r="E2" s="8"/>
      <c r="F2" s="8"/>
      <c r="G2" s="8"/>
      <c r="H2" s="8"/>
      <c r="I2" s="8"/>
      <c r="J2" s="8"/>
      <c r="K2" s="8"/>
      <c r="L2" s="8"/>
      <c r="M2" s="8"/>
      <c r="N2" s="8"/>
      <c r="O2" s="8"/>
      <c r="P2" s="8"/>
      <c r="Q2" s="8"/>
      <c r="R2" s="8"/>
    </row>
    <row r="3" spans="1:18" x14ac:dyDescent="0.25">
      <c r="A3" s="8"/>
      <c r="B3" s="8"/>
      <c r="C3" s="8"/>
      <c r="D3" s="8"/>
      <c r="E3" s="13" t="s">
        <v>25</v>
      </c>
      <c r="F3" s="13" t="s">
        <v>25</v>
      </c>
      <c r="G3" s="13"/>
      <c r="H3" s="14" t="s">
        <v>26</v>
      </c>
      <c r="I3" s="14" t="s">
        <v>27</v>
      </c>
      <c r="J3" s="14"/>
      <c r="K3" s="14" t="s">
        <v>28</v>
      </c>
      <c r="L3" s="14"/>
      <c r="M3" s="14" t="s">
        <v>29</v>
      </c>
      <c r="N3" s="14"/>
      <c r="O3" s="14"/>
      <c r="P3" s="14"/>
      <c r="Q3" s="14"/>
      <c r="R3" s="14"/>
    </row>
    <row r="4" spans="1:18" x14ac:dyDescent="0.25">
      <c r="A4" s="8"/>
      <c r="B4" s="8"/>
      <c r="C4" s="8"/>
      <c r="D4" s="8"/>
      <c r="E4" s="13" t="s">
        <v>30</v>
      </c>
      <c r="F4" s="13" t="s">
        <v>30</v>
      </c>
      <c r="G4" s="13"/>
      <c r="H4" s="14" t="s">
        <v>31</v>
      </c>
      <c r="I4" s="14" t="s">
        <v>32</v>
      </c>
      <c r="J4" s="14"/>
      <c r="K4" s="14" t="s">
        <v>33</v>
      </c>
      <c r="L4" s="14"/>
      <c r="M4" s="14" t="s">
        <v>34</v>
      </c>
      <c r="N4" s="14" t="s">
        <v>35</v>
      </c>
      <c r="O4" s="14"/>
      <c r="P4" s="14"/>
      <c r="Q4" s="14"/>
      <c r="R4" s="14"/>
    </row>
    <row r="5" spans="1:18" x14ac:dyDescent="0.25">
      <c r="A5" s="16" t="s">
        <v>36</v>
      </c>
      <c r="B5" s="8"/>
      <c r="C5" s="8"/>
      <c r="D5" s="8"/>
      <c r="E5" s="17" t="s">
        <v>37</v>
      </c>
      <c r="F5" s="17" t="s">
        <v>33</v>
      </c>
      <c r="G5" s="17"/>
      <c r="H5" s="18" t="s">
        <v>38</v>
      </c>
      <c r="I5" s="19">
        <v>42291</v>
      </c>
      <c r="J5" s="20"/>
      <c r="K5" s="18"/>
      <c r="L5" s="18"/>
      <c r="M5" s="18" t="s">
        <v>39</v>
      </c>
      <c r="N5" s="18"/>
      <c r="O5" s="18"/>
      <c r="P5" s="18"/>
      <c r="Q5" s="18"/>
      <c r="R5" s="18"/>
    </row>
    <row r="6" spans="1:18" x14ac:dyDescent="0.25">
      <c r="A6" s="8"/>
      <c r="B6" s="8"/>
      <c r="C6" s="8"/>
      <c r="D6" s="8"/>
      <c r="E6" s="8"/>
      <c r="F6" s="8"/>
      <c r="G6" s="8"/>
      <c r="H6" s="8"/>
      <c r="I6" s="8"/>
      <c r="J6" s="8"/>
      <c r="K6" s="8"/>
      <c r="L6" s="8"/>
      <c r="M6" s="8"/>
      <c r="N6" s="8"/>
      <c r="O6" s="8"/>
      <c r="P6" s="8"/>
      <c r="Q6" s="8"/>
      <c r="R6" s="8"/>
    </row>
    <row r="7" spans="1:18" hidden="1" x14ac:dyDescent="0.25">
      <c r="A7" s="9" t="s">
        <v>40</v>
      </c>
      <c r="B7" s="8"/>
      <c r="C7" s="8"/>
      <c r="D7" s="8"/>
      <c r="E7" s="8"/>
      <c r="F7" s="8"/>
      <c r="G7" s="8"/>
      <c r="H7" s="8"/>
      <c r="I7" s="8"/>
      <c r="J7" s="8"/>
      <c r="K7" s="8"/>
      <c r="L7" s="8"/>
      <c r="M7" s="8"/>
      <c r="N7" s="8"/>
      <c r="O7" s="8"/>
      <c r="P7" s="8"/>
      <c r="Q7" s="8"/>
      <c r="R7" s="8"/>
    </row>
    <row r="8" spans="1:18" hidden="1" x14ac:dyDescent="0.25">
      <c r="A8" s="8"/>
      <c r="B8" s="9" t="s">
        <v>41</v>
      </c>
      <c r="C8" s="8"/>
      <c r="D8" s="8"/>
      <c r="E8" s="8" t="s">
        <v>42</v>
      </c>
      <c r="F8" s="8" t="s">
        <v>43</v>
      </c>
      <c r="G8" s="8"/>
      <c r="H8" s="8"/>
      <c r="I8" s="8"/>
      <c r="J8" s="8"/>
      <c r="K8" s="8"/>
      <c r="L8" s="8"/>
      <c r="M8" s="8"/>
      <c r="N8" s="8"/>
      <c r="O8" s="8"/>
      <c r="P8" s="8"/>
      <c r="Q8" s="8"/>
      <c r="R8" s="8"/>
    </row>
    <row r="9" spans="1:18" hidden="1" x14ac:dyDescent="0.25">
      <c r="A9" s="8"/>
      <c r="B9" s="8" t="s">
        <v>44</v>
      </c>
      <c r="C9" s="8"/>
      <c r="D9" s="8"/>
      <c r="E9" s="8" t="s">
        <v>42</v>
      </c>
      <c r="F9" s="8" t="s">
        <v>43</v>
      </c>
      <c r="G9" s="8"/>
      <c r="H9" s="8"/>
      <c r="I9" s="8"/>
      <c r="J9" s="8"/>
      <c r="K9" s="8"/>
      <c r="L9" s="8"/>
      <c r="M9" s="8"/>
      <c r="N9" s="8"/>
      <c r="O9" s="8"/>
      <c r="P9" s="8"/>
      <c r="Q9" s="8"/>
      <c r="R9" s="8"/>
    </row>
    <row r="10" spans="1:18" hidden="1" x14ac:dyDescent="0.25">
      <c r="A10" s="8"/>
      <c r="B10" s="8" t="s">
        <v>45</v>
      </c>
      <c r="C10" s="8"/>
      <c r="D10" s="8"/>
      <c r="E10" s="8" t="s">
        <v>42</v>
      </c>
      <c r="F10" s="8" t="s">
        <v>43</v>
      </c>
      <c r="G10" s="8"/>
      <c r="H10" s="8"/>
      <c r="I10" s="8"/>
      <c r="J10" s="8"/>
      <c r="K10" s="8"/>
      <c r="L10" s="8"/>
      <c r="M10" s="8"/>
      <c r="N10" s="8"/>
      <c r="O10" s="8"/>
      <c r="P10" s="8"/>
      <c r="Q10" s="8"/>
      <c r="R10" s="8"/>
    </row>
    <row r="11" spans="1:18" hidden="1" x14ac:dyDescent="0.25">
      <c r="A11" s="8"/>
      <c r="B11" s="8" t="s">
        <v>46</v>
      </c>
      <c r="C11" s="8"/>
      <c r="D11" s="8"/>
      <c r="E11" s="21">
        <v>60</v>
      </c>
      <c r="F11" s="21">
        <v>60</v>
      </c>
      <c r="G11" s="8"/>
      <c r="H11" s="8"/>
      <c r="I11" s="8"/>
      <c r="J11" s="8"/>
      <c r="K11" s="8"/>
      <c r="L11" s="8"/>
      <c r="M11" s="8"/>
      <c r="N11" s="8"/>
      <c r="O11" s="8"/>
      <c r="P11" s="8"/>
      <c r="Q11" s="8"/>
      <c r="R11" s="8"/>
    </row>
    <row r="12" spans="1:18" hidden="1" x14ac:dyDescent="0.25">
      <c r="A12" s="8"/>
      <c r="B12" s="8"/>
      <c r="C12" s="8"/>
      <c r="D12" s="8"/>
      <c r="E12" s="22" t="s">
        <v>47</v>
      </c>
      <c r="F12" s="22" t="s">
        <v>47</v>
      </c>
      <c r="G12" s="8"/>
      <c r="H12" s="8"/>
      <c r="I12" s="8"/>
      <c r="J12" s="8"/>
      <c r="K12" s="8"/>
      <c r="L12" s="8"/>
      <c r="M12" s="8"/>
      <c r="N12" s="8"/>
      <c r="O12" s="8"/>
      <c r="P12" s="8"/>
      <c r="Q12" s="8"/>
      <c r="R12" s="8"/>
    </row>
    <row r="13" spans="1:18" hidden="1" x14ac:dyDescent="0.25">
      <c r="A13" s="8"/>
      <c r="B13" s="8" t="s">
        <v>48</v>
      </c>
      <c r="C13" s="8"/>
      <c r="D13" s="8"/>
      <c r="E13" s="8" t="s">
        <v>49</v>
      </c>
      <c r="F13" s="8" t="s">
        <v>49</v>
      </c>
      <c r="G13" s="8"/>
      <c r="H13" s="8"/>
      <c r="I13" s="8"/>
      <c r="J13" s="8"/>
      <c r="K13" s="8"/>
      <c r="L13" s="8"/>
      <c r="M13" s="8"/>
      <c r="N13" s="8"/>
      <c r="O13" s="8"/>
      <c r="P13" s="8"/>
      <c r="Q13" s="8"/>
      <c r="R13" s="8"/>
    </row>
    <row r="14" spans="1:18" hidden="1" x14ac:dyDescent="0.25">
      <c r="A14" s="8"/>
      <c r="B14" s="8" t="s">
        <v>50</v>
      </c>
      <c r="C14" s="8"/>
      <c r="D14" s="8"/>
      <c r="E14" s="8" t="s">
        <v>49</v>
      </c>
      <c r="F14" s="8" t="s">
        <v>49</v>
      </c>
      <c r="G14" s="8"/>
      <c r="H14" s="8"/>
      <c r="I14" s="8"/>
      <c r="J14" s="8"/>
      <c r="K14" s="8"/>
      <c r="L14" s="8"/>
      <c r="M14" s="8"/>
      <c r="N14" s="8"/>
      <c r="O14" s="8"/>
      <c r="P14" s="8"/>
      <c r="Q14" s="8"/>
      <c r="R14" s="8"/>
    </row>
    <row r="15" spans="1:18" hidden="1" x14ac:dyDescent="0.25">
      <c r="A15" s="8"/>
      <c r="B15" s="8" t="s">
        <v>51</v>
      </c>
      <c r="C15" s="8"/>
      <c r="D15" s="8"/>
      <c r="E15" s="8" t="s">
        <v>52</v>
      </c>
      <c r="F15" s="8" t="s">
        <v>52</v>
      </c>
      <c r="G15" s="8"/>
      <c r="H15" s="8"/>
      <c r="I15" s="8"/>
      <c r="J15" s="8"/>
      <c r="K15" s="8"/>
      <c r="L15" s="8"/>
      <c r="M15" s="8"/>
      <c r="N15" s="8"/>
      <c r="O15" s="8"/>
      <c r="P15" s="8"/>
      <c r="Q15" s="8"/>
      <c r="R15" s="8"/>
    </row>
    <row r="16" spans="1:18" hidden="1" x14ac:dyDescent="0.25">
      <c r="A16" s="8"/>
      <c r="B16" s="9" t="s">
        <v>53</v>
      </c>
      <c r="C16" s="8"/>
      <c r="D16" s="8"/>
      <c r="E16" s="8" t="s">
        <v>42</v>
      </c>
      <c r="F16" s="8" t="s">
        <v>42</v>
      </c>
      <c r="G16" s="8"/>
      <c r="H16" s="8"/>
      <c r="I16" s="8"/>
      <c r="J16" s="8"/>
      <c r="K16" s="8"/>
      <c r="L16" s="8"/>
      <c r="M16" s="8"/>
      <c r="N16" s="8"/>
      <c r="O16" s="8"/>
      <c r="P16" s="8"/>
      <c r="Q16" s="8"/>
      <c r="R16" s="8"/>
    </row>
    <row r="17" spans="1:18" hidden="1" x14ac:dyDescent="0.25">
      <c r="A17" s="8"/>
      <c r="B17" s="8" t="s">
        <v>54</v>
      </c>
      <c r="C17" s="8"/>
      <c r="D17" s="8"/>
      <c r="E17" s="8"/>
      <c r="F17" s="8"/>
      <c r="G17" s="8"/>
      <c r="H17" s="8"/>
      <c r="I17" s="8"/>
      <c r="J17" s="8"/>
      <c r="K17" s="8"/>
      <c r="L17" s="8"/>
      <c r="M17" s="8"/>
      <c r="N17" s="8"/>
      <c r="O17" s="8"/>
      <c r="P17" s="8"/>
      <c r="Q17" s="8"/>
      <c r="R17" s="8"/>
    </row>
    <row r="18" spans="1:18" hidden="1" x14ac:dyDescent="0.25">
      <c r="A18" s="8"/>
      <c r="B18" s="8" t="s">
        <v>55</v>
      </c>
      <c r="C18" s="8"/>
      <c r="D18" s="8"/>
      <c r="E18" s="8"/>
      <c r="F18" s="8"/>
      <c r="G18" s="8"/>
      <c r="H18" s="8"/>
      <c r="I18" s="8"/>
      <c r="J18" s="8"/>
      <c r="K18" s="8"/>
      <c r="L18" s="8"/>
      <c r="M18" s="8"/>
      <c r="N18" s="8"/>
      <c r="O18" s="8"/>
      <c r="P18" s="8"/>
      <c r="Q18" s="8"/>
      <c r="R18" s="8"/>
    </row>
    <row r="19" spans="1:18" hidden="1" x14ac:dyDescent="0.25">
      <c r="A19" s="8"/>
      <c r="B19" s="8"/>
      <c r="C19" s="8"/>
      <c r="D19" s="8"/>
      <c r="E19" s="8"/>
      <c r="F19" s="8"/>
      <c r="G19" s="8"/>
      <c r="H19" s="8"/>
      <c r="I19" s="8"/>
      <c r="J19" s="8"/>
      <c r="K19" s="8"/>
      <c r="L19" s="8"/>
      <c r="M19" s="8"/>
      <c r="N19" s="8"/>
      <c r="O19" s="8"/>
      <c r="P19" s="8"/>
      <c r="Q19" s="8"/>
      <c r="R19" s="8"/>
    </row>
    <row r="20" spans="1:18" hidden="1" x14ac:dyDescent="0.25">
      <c r="A20" s="8" t="s">
        <v>56</v>
      </c>
      <c r="B20" s="8"/>
      <c r="C20" s="8"/>
      <c r="D20" s="8"/>
      <c r="E20" s="21">
        <v>50</v>
      </c>
      <c r="F20" s="21">
        <v>50</v>
      </c>
      <c r="G20" s="8"/>
      <c r="H20" s="8"/>
      <c r="I20" s="8"/>
      <c r="J20" s="8"/>
      <c r="K20" s="8"/>
      <c r="L20" s="8"/>
      <c r="M20" s="8"/>
      <c r="N20" s="8"/>
      <c r="O20" s="8"/>
      <c r="P20" s="8"/>
      <c r="Q20" s="8"/>
      <c r="R20" s="8"/>
    </row>
    <row r="21" spans="1:18" hidden="1" x14ac:dyDescent="0.25">
      <c r="A21" s="8" t="s">
        <v>57</v>
      </c>
      <c r="B21" s="8"/>
      <c r="C21" s="8"/>
      <c r="D21" s="8"/>
      <c r="E21" s="8"/>
      <c r="F21" s="8"/>
      <c r="G21" s="8"/>
      <c r="H21" s="8"/>
      <c r="I21" s="8"/>
      <c r="J21" s="8"/>
      <c r="K21" s="8"/>
      <c r="L21" s="8"/>
      <c r="M21" s="8"/>
      <c r="N21" s="8"/>
      <c r="O21" s="8"/>
      <c r="P21" s="8"/>
      <c r="Q21" s="8"/>
      <c r="R21" s="8"/>
    </row>
    <row r="22" spans="1:18" hidden="1" x14ac:dyDescent="0.25">
      <c r="A22" s="8"/>
      <c r="B22" s="8"/>
      <c r="C22" s="8"/>
      <c r="D22" s="8"/>
      <c r="E22" s="8"/>
      <c r="F22" s="8"/>
      <c r="G22" s="8"/>
      <c r="H22" s="8"/>
      <c r="I22" s="8"/>
      <c r="J22" s="8"/>
      <c r="K22" s="8"/>
      <c r="L22" s="8"/>
      <c r="M22" s="8"/>
      <c r="N22" s="8"/>
      <c r="O22" s="8"/>
      <c r="P22" s="8"/>
      <c r="Q22" s="8"/>
      <c r="R22" s="8"/>
    </row>
    <row r="23" spans="1:18" hidden="1" x14ac:dyDescent="0.25">
      <c r="A23" s="16" t="s">
        <v>58</v>
      </c>
      <c r="B23" s="8"/>
      <c r="C23" s="8"/>
      <c r="D23" s="8"/>
      <c r="E23" s="8"/>
      <c r="F23" s="8"/>
      <c r="G23" s="8"/>
      <c r="H23" s="8"/>
      <c r="I23" s="8"/>
      <c r="J23" s="8"/>
      <c r="K23" s="8"/>
      <c r="L23" s="8"/>
      <c r="M23" s="8"/>
      <c r="N23" s="8"/>
      <c r="O23" s="8"/>
      <c r="P23" s="8"/>
      <c r="Q23" s="8"/>
      <c r="R23" s="8"/>
    </row>
    <row r="24" spans="1:18" hidden="1" x14ac:dyDescent="0.25">
      <c r="A24" s="8"/>
      <c r="B24" s="8" t="s">
        <v>59</v>
      </c>
      <c r="C24" s="8"/>
      <c r="D24" s="8"/>
      <c r="E24" s="21">
        <v>60</v>
      </c>
      <c r="F24" s="21">
        <v>60</v>
      </c>
      <c r="G24" s="8"/>
      <c r="H24" s="8"/>
      <c r="I24" s="8"/>
      <c r="J24" s="8"/>
      <c r="K24" s="8"/>
      <c r="L24" s="8"/>
      <c r="M24" s="8"/>
      <c r="N24" s="8"/>
      <c r="O24" s="8"/>
      <c r="P24" s="8"/>
      <c r="Q24" s="8"/>
      <c r="R24" s="8"/>
    </row>
    <row r="25" spans="1:18" hidden="1" x14ac:dyDescent="0.25">
      <c r="A25" s="8"/>
      <c r="B25" s="8" t="s">
        <v>60</v>
      </c>
      <c r="C25" s="8"/>
      <c r="D25" s="8"/>
      <c r="E25" s="21">
        <v>25</v>
      </c>
      <c r="F25" s="21">
        <v>25</v>
      </c>
      <c r="G25" s="8"/>
      <c r="H25" s="8"/>
      <c r="I25" s="8"/>
      <c r="J25" s="8"/>
      <c r="K25" s="8"/>
      <c r="L25" s="8"/>
      <c r="M25" s="8"/>
      <c r="N25" s="8"/>
      <c r="O25" s="8"/>
      <c r="P25" s="8"/>
      <c r="Q25" s="8"/>
      <c r="R25" s="8"/>
    </row>
    <row r="26" spans="1:18" hidden="1" x14ac:dyDescent="0.25">
      <c r="A26" s="8"/>
      <c r="B26" s="8" t="s">
        <v>61</v>
      </c>
      <c r="C26" s="8"/>
      <c r="D26" s="8"/>
      <c r="E26" s="21"/>
      <c r="F26" s="21"/>
      <c r="G26" s="8"/>
      <c r="H26" s="8"/>
      <c r="I26" s="8"/>
      <c r="J26" s="8"/>
      <c r="K26" s="8"/>
      <c r="L26" s="8"/>
      <c r="M26" s="8"/>
      <c r="N26" s="8"/>
      <c r="O26" s="8"/>
      <c r="P26" s="8"/>
      <c r="Q26" s="8"/>
      <c r="R26" s="8"/>
    </row>
    <row r="27" spans="1:18" hidden="1" x14ac:dyDescent="0.25">
      <c r="A27" s="8"/>
      <c r="B27" s="8" t="s">
        <v>62</v>
      </c>
      <c r="C27" s="8"/>
      <c r="D27" s="8"/>
      <c r="E27" s="21"/>
      <c r="F27" s="21"/>
      <c r="G27" s="8"/>
      <c r="H27" s="8"/>
      <c r="I27" s="8"/>
      <c r="J27" s="8"/>
      <c r="K27" s="8"/>
      <c r="L27" s="8"/>
      <c r="M27" s="8"/>
      <c r="N27" s="8"/>
      <c r="O27" s="8"/>
      <c r="P27" s="8"/>
      <c r="Q27" s="8"/>
      <c r="R27" s="8"/>
    </row>
    <row r="28" spans="1:18" hidden="1" x14ac:dyDescent="0.25">
      <c r="A28" s="8"/>
      <c r="B28" s="8"/>
      <c r="C28" s="8"/>
      <c r="D28" s="8"/>
      <c r="E28" s="21"/>
      <c r="F28" s="21"/>
      <c r="G28" s="8"/>
      <c r="H28" s="8"/>
      <c r="I28" s="8"/>
      <c r="J28" s="8"/>
      <c r="K28" s="8"/>
      <c r="L28" s="8"/>
      <c r="M28" s="8"/>
      <c r="N28" s="8"/>
      <c r="O28" s="8"/>
      <c r="P28" s="8"/>
      <c r="Q28" s="8"/>
      <c r="R28" s="8"/>
    </row>
    <row r="29" spans="1:18" hidden="1" x14ac:dyDescent="0.25">
      <c r="A29" s="8" t="s">
        <v>63</v>
      </c>
      <c r="B29" s="8"/>
      <c r="C29" s="8"/>
      <c r="D29" s="8" t="s">
        <v>64</v>
      </c>
      <c r="E29" s="8" t="s">
        <v>65</v>
      </c>
      <c r="F29" s="8" t="s">
        <v>65</v>
      </c>
      <c r="G29" s="8"/>
      <c r="H29" s="8"/>
      <c r="I29" s="8"/>
      <c r="J29" s="8"/>
      <c r="K29" s="8"/>
      <c r="L29" s="8"/>
      <c r="M29" s="8"/>
      <c r="N29" s="8"/>
      <c r="O29" s="8"/>
      <c r="P29" s="8"/>
      <c r="Q29" s="8"/>
      <c r="R29" s="8"/>
    </row>
    <row r="30" spans="1:18" hidden="1" x14ac:dyDescent="0.25">
      <c r="A30" s="8" t="s">
        <v>66</v>
      </c>
      <c r="B30" s="8"/>
      <c r="C30" s="8"/>
      <c r="D30" s="8"/>
      <c r="E30" s="21">
        <v>50</v>
      </c>
      <c r="F30" s="21">
        <v>50</v>
      </c>
      <c r="G30" s="8"/>
      <c r="H30" s="8"/>
      <c r="I30" s="8"/>
      <c r="J30" s="8"/>
      <c r="K30" s="8"/>
      <c r="L30" s="8"/>
      <c r="M30" s="8"/>
      <c r="N30" s="8"/>
      <c r="O30" s="8"/>
      <c r="P30" s="8"/>
      <c r="Q30" s="8"/>
      <c r="R30" s="8"/>
    </row>
    <row r="31" spans="1:18" hidden="1" x14ac:dyDescent="0.25">
      <c r="A31" s="8"/>
      <c r="B31" s="8"/>
      <c r="C31" s="8"/>
      <c r="D31" s="8"/>
      <c r="E31" s="21"/>
      <c r="F31" s="21"/>
      <c r="G31" s="8"/>
      <c r="H31" s="8"/>
      <c r="I31" s="8"/>
      <c r="J31" s="8"/>
      <c r="K31" s="8"/>
      <c r="L31" s="8"/>
      <c r="M31" s="8"/>
      <c r="N31" s="8"/>
      <c r="O31" s="8"/>
      <c r="P31" s="8"/>
      <c r="Q31" s="8"/>
      <c r="R31" s="8"/>
    </row>
    <row r="32" spans="1:18" hidden="1" x14ac:dyDescent="0.25">
      <c r="A32" s="16" t="s">
        <v>67</v>
      </c>
      <c r="B32" s="8"/>
      <c r="C32" s="8"/>
      <c r="D32" s="8"/>
      <c r="E32" s="21" t="s">
        <v>68</v>
      </c>
      <c r="F32" s="21" t="s">
        <v>68</v>
      </c>
      <c r="G32" s="8"/>
      <c r="H32" s="8"/>
      <c r="I32" s="8"/>
      <c r="J32" s="8"/>
      <c r="K32" s="8"/>
      <c r="L32" s="8"/>
      <c r="M32" s="8"/>
      <c r="N32" s="8"/>
      <c r="O32" s="8"/>
      <c r="P32" s="8"/>
      <c r="Q32" s="8"/>
      <c r="R32" s="8"/>
    </row>
    <row r="33" spans="1:18" hidden="1" x14ac:dyDescent="0.25">
      <c r="A33" s="8"/>
      <c r="B33" s="8"/>
      <c r="C33" s="8"/>
      <c r="D33" s="8"/>
      <c r="E33" s="21"/>
      <c r="F33" s="21"/>
      <c r="G33" s="8"/>
      <c r="H33" s="8"/>
      <c r="I33" s="8"/>
      <c r="J33" s="8"/>
      <c r="K33" s="8"/>
      <c r="L33" s="8"/>
      <c r="M33" s="8"/>
      <c r="N33" s="8"/>
      <c r="O33" s="8"/>
      <c r="P33" s="8"/>
      <c r="Q33" s="8"/>
      <c r="R33" s="8"/>
    </row>
    <row r="34" spans="1:18" hidden="1" x14ac:dyDescent="0.25">
      <c r="A34" s="16" t="s">
        <v>69</v>
      </c>
      <c r="B34" s="8"/>
      <c r="C34" s="8"/>
      <c r="D34" s="8"/>
      <c r="E34" s="21" t="s">
        <v>68</v>
      </c>
      <c r="F34" s="21" t="s">
        <v>68</v>
      </c>
      <c r="G34" s="8"/>
      <c r="H34" s="8"/>
      <c r="I34" s="8"/>
      <c r="J34" s="8"/>
      <c r="K34" s="8"/>
      <c r="L34" s="8"/>
      <c r="M34" s="8"/>
      <c r="N34" s="8"/>
      <c r="O34" s="8"/>
      <c r="P34" s="8"/>
      <c r="Q34" s="8"/>
      <c r="R34" s="8"/>
    </row>
    <row r="35" spans="1:18" hidden="1" x14ac:dyDescent="0.25">
      <c r="A35" s="8"/>
      <c r="B35" s="8"/>
      <c r="C35" s="8"/>
      <c r="D35" s="8"/>
      <c r="E35" s="21"/>
      <c r="F35" s="21"/>
      <c r="G35" s="8"/>
      <c r="H35" s="8"/>
      <c r="I35" s="8"/>
      <c r="J35" s="8"/>
      <c r="K35" s="8"/>
      <c r="L35" s="8"/>
      <c r="M35" s="8"/>
      <c r="N35" s="8"/>
      <c r="O35" s="8"/>
      <c r="P35" s="8"/>
      <c r="Q35" s="8"/>
      <c r="R35" s="8"/>
    </row>
    <row r="36" spans="1:18" hidden="1" x14ac:dyDescent="0.25">
      <c r="A36" s="16" t="s">
        <v>70</v>
      </c>
      <c r="B36" s="8"/>
      <c r="C36" s="8"/>
      <c r="D36" s="8"/>
      <c r="E36" s="21" t="s">
        <v>68</v>
      </c>
      <c r="F36" s="21" t="s">
        <v>68</v>
      </c>
      <c r="G36" s="8"/>
      <c r="H36" s="8"/>
      <c r="I36" s="8"/>
      <c r="J36" s="8"/>
      <c r="K36" s="8"/>
      <c r="L36" s="8"/>
      <c r="M36" s="8"/>
      <c r="N36" s="8"/>
      <c r="O36" s="8"/>
      <c r="P36" s="8"/>
      <c r="Q36" s="8"/>
      <c r="R36" s="8"/>
    </row>
    <row r="37" spans="1:18" hidden="1" x14ac:dyDescent="0.25">
      <c r="A37" s="8"/>
      <c r="B37" s="8"/>
      <c r="C37" s="8"/>
      <c r="D37" s="8"/>
      <c r="E37" s="21"/>
      <c r="F37" s="21"/>
      <c r="G37" s="8"/>
      <c r="H37" s="8"/>
      <c r="I37" s="8"/>
      <c r="J37" s="8"/>
      <c r="K37" s="8"/>
      <c r="L37" s="8"/>
      <c r="M37" s="8"/>
      <c r="N37" s="8"/>
      <c r="O37" s="8"/>
      <c r="P37" s="8"/>
      <c r="Q37" s="8"/>
      <c r="R37" s="8"/>
    </row>
    <row r="38" spans="1:18" hidden="1" x14ac:dyDescent="0.25">
      <c r="A38" s="8"/>
      <c r="B38" s="8"/>
      <c r="C38" s="8"/>
      <c r="D38" s="8"/>
      <c r="E38" s="21"/>
      <c r="F38" s="21"/>
      <c r="G38" s="8"/>
      <c r="H38" s="8"/>
      <c r="I38" s="8"/>
      <c r="J38" s="8"/>
      <c r="K38" s="8"/>
      <c r="L38" s="8"/>
      <c r="M38" s="8"/>
      <c r="N38" s="8"/>
      <c r="O38" s="8"/>
      <c r="P38" s="8"/>
      <c r="Q38" s="8"/>
      <c r="R38" s="8"/>
    </row>
    <row r="39" spans="1:18" hidden="1" x14ac:dyDescent="0.25">
      <c r="A39" s="8"/>
      <c r="B39" s="8"/>
      <c r="C39" s="8"/>
      <c r="D39" s="8"/>
      <c r="E39" s="21"/>
      <c r="F39" s="21"/>
      <c r="G39" s="8"/>
      <c r="H39" s="8"/>
      <c r="I39" s="8"/>
      <c r="J39" s="8"/>
      <c r="K39" s="8"/>
      <c r="L39" s="8"/>
      <c r="M39" s="8"/>
      <c r="N39" s="8"/>
      <c r="O39" s="8"/>
      <c r="P39" s="8"/>
      <c r="Q39" s="8"/>
      <c r="R39" s="8"/>
    </row>
    <row r="40" spans="1:18" hidden="1" x14ac:dyDescent="0.25">
      <c r="A40" s="8"/>
      <c r="B40" s="8"/>
      <c r="C40" s="8"/>
      <c r="D40" s="8"/>
      <c r="E40" s="21"/>
      <c r="F40" s="21"/>
      <c r="G40" s="8"/>
      <c r="H40" s="8"/>
      <c r="I40" s="8"/>
      <c r="J40" s="8"/>
      <c r="K40" s="8"/>
      <c r="L40" s="8"/>
      <c r="M40" s="8"/>
      <c r="N40" s="8"/>
      <c r="O40" s="8"/>
      <c r="P40" s="8"/>
      <c r="Q40" s="8"/>
      <c r="R40" s="8"/>
    </row>
    <row r="41" spans="1:18" hidden="1" x14ac:dyDescent="0.25">
      <c r="A41" s="8"/>
      <c r="B41" s="9" t="s">
        <v>71</v>
      </c>
      <c r="C41" s="8"/>
      <c r="D41" s="8"/>
      <c r="E41" s="21">
        <v>50</v>
      </c>
      <c r="F41" s="21">
        <v>50</v>
      </c>
      <c r="G41" s="8"/>
      <c r="H41" s="8"/>
      <c r="I41" s="8"/>
      <c r="J41" s="8"/>
      <c r="K41" s="8"/>
      <c r="L41" s="8"/>
      <c r="M41" s="8"/>
      <c r="N41" s="8"/>
      <c r="O41" s="8"/>
      <c r="P41" s="8"/>
      <c r="Q41" s="8"/>
      <c r="R41" s="8"/>
    </row>
    <row r="42" spans="1:18" hidden="1" x14ac:dyDescent="0.25">
      <c r="A42" s="8" t="s">
        <v>72</v>
      </c>
      <c r="B42" s="8"/>
      <c r="C42" s="8"/>
      <c r="D42" s="8"/>
      <c r="E42" s="21"/>
      <c r="F42" s="21"/>
      <c r="G42" s="8"/>
      <c r="H42" s="8"/>
      <c r="I42" s="8"/>
      <c r="J42" s="8"/>
      <c r="K42" s="8"/>
      <c r="L42" s="8"/>
      <c r="M42" s="8"/>
      <c r="N42" s="8"/>
      <c r="O42" s="8"/>
      <c r="P42" s="8"/>
      <c r="Q42" s="8"/>
      <c r="R42" s="8"/>
    </row>
    <row r="43" spans="1:18" hidden="1" x14ac:dyDescent="0.25">
      <c r="A43" s="8" t="s">
        <v>73</v>
      </c>
      <c r="B43" s="8"/>
      <c r="C43" s="8"/>
      <c r="D43" s="8"/>
      <c r="E43" s="21">
        <v>50</v>
      </c>
      <c r="F43" s="21">
        <v>50</v>
      </c>
      <c r="G43" s="8"/>
      <c r="H43" s="8"/>
      <c r="I43" s="8"/>
      <c r="J43" s="8"/>
      <c r="K43" s="8"/>
      <c r="L43" s="8"/>
      <c r="M43" s="8"/>
      <c r="N43" s="8"/>
      <c r="O43" s="8"/>
      <c r="P43" s="8"/>
      <c r="Q43" s="8"/>
      <c r="R43" s="8"/>
    </row>
    <row r="44" spans="1:18" hidden="1" x14ac:dyDescent="0.25">
      <c r="A44" s="8"/>
      <c r="B44" s="8" t="s">
        <v>74</v>
      </c>
      <c r="C44" s="8"/>
      <c r="D44" s="8"/>
      <c r="E44" s="21">
        <v>25</v>
      </c>
      <c r="F44" s="21">
        <v>25</v>
      </c>
      <c r="G44" s="8"/>
      <c r="H44" s="8"/>
      <c r="I44" s="8"/>
      <c r="J44" s="8"/>
      <c r="K44" s="8"/>
      <c r="L44" s="8"/>
      <c r="M44" s="8"/>
      <c r="N44" s="8"/>
      <c r="O44" s="8"/>
      <c r="P44" s="8"/>
      <c r="Q44" s="8"/>
      <c r="R44" s="8"/>
    </row>
    <row r="45" spans="1:18" hidden="1" x14ac:dyDescent="0.25">
      <c r="A45" s="8"/>
      <c r="B45" s="8" t="s">
        <v>75</v>
      </c>
      <c r="C45" s="8"/>
      <c r="D45" s="8"/>
      <c r="E45" s="21">
        <v>25</v>
      </c>
      <c r="F45" s="21">
        <v>25</v>
      </c>
      <c r="G45" s="8"/>
      <c r="H45" s="8"/>
      <c r="I45" s="8"/>
      <c r="J45" s="8"/>
      <c r="K45" s="8"/>
      <c r="L45" s="8"/>
      <c r="M45" s="8"/>
      <c r="N45" s="8"/>
      <c r="O45" s="8"/>
      <c r="P45" s="8"/>
      <c r="Q45" s="8"/>
      <c r="R45" s="8"/>
    </row>
    <row r="46" spans="1:18" hidden="1" x14ac:dyDescent="0.25">
      <c r="A46" s="8"/>
      <c r="B46" s="8"/>
      <c r="C46" s="8"/>
      <c r="D46" s="8"/>
      <c r="E46" s="8"/>
      <c r="F46" s="8"/>
      <c r="G46" s="8"/>
      <c r="H46" s="8"/>
      <c r="I46" s="8"/>
      <c r="J46" s="8"/>
      <c r="K46" s="8"/>
      <c r="L46" s="8"/>
      <c r="M46" s="8"/>
      <c r="N46" s="8"/>
      <c r="O46" s="8"/>
      <c r="P46" s="8"/>
      <c r="Q46" s="8"/>
      <c r="R46" s="8"/>
    </row>
    <row r="47" spans="1:18" hidden="1" x14ac:dyDescent="0.25">
      <c r="A47" s="8" t="s">
        <v>76</v>
      </c>
      <c r="B47" s="8"/>
      <c r="C47" s="8"/>
      <c r="D47" s="8"/>
      <c r="E47" s="8" t="s">
        <v>77</v>
      </c>
      <c r="F47" s="8" t="s">
        <v>77</v>
      </c>
      <c r="G47" s="8"/>
      <c r="H47" s="8"/>
      <c r="I47" s="8"/>
      <c r="J47" s="8"/>
      <c r="K47" s="8"/>
      <c r="L47" s="8"/>
      <c r="M47" s="8"/>
      <c r="N47" s="8"/>
      <c r="O47" s="8"/>
      <c r="P47" s="8"/>
      <c r="Q47" s="8"/>
      <c r="R47" s="8"/>
    </row>
    <row r="48" spans="1:18" hidden="1" x14ac:dyDescent="0.25">
      <c r="A48" s="8"/>
      <c r="B48" s="8"/>
      <c r="C48" s="8"/>
      <c r="D48" s="8"/>
      <c r="E48" s="8"/>
      <c r="F48" s="8"/>
      <c r="G48" s="8"/>
      <c r="H48" s="8"/>
      <c r="I48" s="8"/>
      <c r="J48" s="8"/>
      <c r="K48" s="8"/>
      <c r="L48" s="8"/>
      <c r="M48" s="8"/>
      <c r="N48" s="8"/>
      <c r="O48" s="8"/>
      <c r="P48" s="8"/>
      <c r="Q48" s="8"/>
      <c r="R48" s="8"/>
    </row>
    <row r="49" spans="1:18" hidden="1" x14ac:dyDescent="0.25">
      <c r="A49" s="8"/>
      <c r="B49" s="8"/>
      <c r="C49" s="8"/>
      <c r="D49" s="8"/>
      <c r="E49" s="8"/>
      <c r="F49" s="8"/>
      <c r="G49" s="8"/>
      <c r="H49" s="8"/>
      <c r="I49" s="8"/>
      <c r="J49" s="8"/>
      <c r="K49" s="8"/>
      <c r="L49" s="8"/>
      <c r="M49" s="8"/>
      <c r="N49" s="8"/>
      <c r="O49" s="8"/>
      <c r="P49" s="8"/>
      <c r="Q49" s="8"/>
      <c r="R49" s="8"/>
    </row>
    <row r="50" spans="1:18" hidden="1" x14ac:dyDescent="0.25">
      <c r="A50" s="16" t="s">
        <v>78</v>
      </c>
      <c r="B50" s="8"/>
      <c r="C50" s="8"/>
      <c r="D50" s="8"/>
      <c r="E50" s="8"/>
      <c r="F50" s="8"/>
      <c r="G50" s="8"/>
      <c r="H50" s="8"/>
      <c r="I50" s="8"/>
      <c r="J50" s="8"/>
      <c r="K50" s="8"/>
      <c r="L50" s="8"/>
      <c r="M50" s="8"/>
      <c r="N50" s="8"/>
      <c r="O50" s="8"/>
      <c r="P50" s="8"/>
      <c r="Q50" s="8"/>
      <c r="R50" s="8"/>
    </row>
    <row r="51" spans="1:18" hidden="1" x14ac:dyDescent="0.25">
      <c r="A51" s="8"/>
      <c r="B51" s="9" t="s">
        <v>79</v>
      </c>
      <c r="C51" s="8"/>
      <c r="D51" s="8"/>
      <c r="E51" s="21">
        <v>500</v>
      </c>
      <c r="F51" s="21">
        <v>500</v>
      </c>
      <c r="G51" s="8"/>
      <c r="H51" s="8"/>
      <c r="I51" s="8"/>
      <c r="J51" s="8"/>
      <c r="K51" s="8"/>
      <c r="L51" s="8"/>
      <c r="M51" s="8"/>
      <c r="N51" s="8"/>
      <c r="O51" s="8"/>
      <c r="P51" s="8"/>
      <c r="Q51" s="8"/>
      <c r="R51" s="8"/>
    </row>
    <row r="52" spans="1:18" hidden="1" x14ac:dyDescent="0.25">
      <c r="A52" s="8"/>
      <c r="B52" s="8" t="s">
        <v>80</v>
      </c>
      <c r="C52" s="8"/>
      <c r="D52" s="8"/>
      <c r="E52" s="21">
        <v>250</v>
      </c>
      <c r="F52" s="21">
        <v>250</v>
      </c>
      <c r="G52" s="8"/>
      <c r="H52" s="8"/>
      <c r="I52" s="8"/>
      <c r="J52" s="8"/>
      <c r="K52" s="8"/>
      <c r="L52" s="8"/>
      <c r="M52" s="8"/>
      <c r="N52" s="8"/>
      <c r="O52" s="8"/>
      <c r="P52" s="8"/>
      <c r="Q52" s="8"/>
      <c r="R52" s="8"/>
    </row>
    <row r="53" spans="1:18" hidden="1" x14ac:dyDescent="0.25">
      <c r="A53" s="8"/>
      <c r="B53" s="8" t="s">
        <v>81</v>
      </c>
      <c r="C53" s="8"/>
      <c r="D53" s="8"/>
      <c r="E53" s="21">
        <v>1000</v>
      </c>
      <c r="F53" s="21">
        <v>1000</v>
      </c>
      <c r="G53" s="8"/>
      <c r="H53" s="8"/>
      <c r="I53" s="8"/>
      <c r="J53" s="8"/>
      <c r="K53" s="8"/>
      <c r="L53" s="8"/>
      <c r="M53" s="8"/>
      <c r="N53" s="8"/>
      <c r="O53" s="8"/>
      <c r="P53" s="8"/>
      <c r="Q53" s="8"/>
      <c r="R53" s="8"/>
    </row>
    <row r="54" spans="1:18" hidden="1" x14ac:dyDescent="0.25">
      <c r="A54" s="8" t="s">
        <v>82</v>
      </c>
      <c r="B54" s="8"/>
      <c r="C54" s="8"/>
      <c r="D54" s="8"/>
      <c r="E54" s="8"/>
      <c r="F54" s="8"/>
      <c r="G54" s="8"/>
      <c r="H54" s="8"/>
      <c r="I54" s="8"/>
      <c r="J54" s="8"/>
      <c r="K54" s="8"/>
      <c r="L54" s="8"/>
      <c r="M54" s="8"/>
      <c r="N54" s="8"/>
      <c r="O54" s="8"/>
      <c r="P54" s="8"/>
      <c r="Q54" s="8"/>
      <c r="R54" s="8"/>
    </row>
    <row r="55" spans="1:18" hidden="1" x14ac:dyDescent="0.25">
      <c r="A55" s="8"/>
      <c r="B55" s="8"/>
      <c r="C55" s="8"/>
      <c r="D55" s="8"/>
      <c r="E55" s="8"/>
      <c r="F55" s="8"/>
      <c r="G55" s="8"/>
      <c r="H55" s="8"/>
      <c r="I55" s="8"/>
      <c r="J55" s="8"/>
      <c r="K55" s="8"/>
      <c r="L55" s="8"/>
      <c r="M55" s="8"/>
      <c r="N55" s="8"/>
      <c r="O55" s="8"/>
      <c r="P55" s="8"/>
      <c r="Q55" s="8"/>
      <c r="R55" s="8"/>
    </row>
    <row r="56" spans="1:18" x14ac:dyDescent="0.25">
      <c r="A56" s="9" t="s">
        <v>83</v>
      </c>
      <c r="B56" s="8"/>
      <c r="C56" s="8"/>
      <c r="D56" s="8"/>
      <c r="E56" s="8" t="s">
        <v>84</v>
      </c>
      <c r="F56" s="8" t="s">
        <v>85</v>
      </c>
      <c r="G56" s="8"/>
      <c r="H56" s="25" t="s">
        <v>86</v>
      </c>
      <c r="I56" s="26" t="s">
        <v>86</v>
      </c>
      <c r="J56" s="26"/>
      <c r="K56" s="27" t="s">
        <v>87</v>
      </c>
      <c r="L56" s="27"/>
      <c r="M56" s="26" t="s">
        <v>86</v>
      </c>
      <c r="N56" s="25" t="s">
        <v>88</v>
      </c>
      <c r="O56" s="8"/>
      <c r="P56" s="8"/>
      <c r="Q56" s="8"/>
      <c r="R56" s="8"/>
    </row>
    <row r="57" spans="1:18" x14ac:dyDescent="0.25">
      <c r="A57" s="9"/>
      <c r="B57" s="9" t="s">
        <v>89</v>
      </c>
      <c r="C57" s="8"/>
      <c r="D57" s="8"/>
      <c r="E57" s="8"/>
      <c r="F57" s="8"/>
      <c r="G57" s="8"/>
      <c r="H57" s="8" t="s">
        <v>90</v>
      </c>
      <c r="I57" s="8"/>
      <c r="J57" s="8"/>
      <c r="K57" s="8"/>
      <c r="L57" s="8"/>
      <c r="M57" s="8"/>
      <c r="N57" s="8"/>
      <c r="O57" s="8"/>
      <c r="P57" s="8"/>
      <c r="Q57" s="8"/>
      <c r="R57" s="8"/>
    </row>
    <row r="58" spans="1:18" ht="6.6" customHeight="1" x14ac:dyDescent="0.25">
      <c r="A58" s="9"/>
      <c r="B58" s="8"/>
      <c r="C58" s="8"/>
      <c r="D58" s="8"/>
      <c r="E58" s="8"/>
      <c r="F58" s="8"/>
      <c r="G58" s="8"/>
      <c r="H58" s="8"/>
      <c r="I58" s="8"/>
      <c r="J58" s="8"/>
      <c r="K58" s="8"/>
      <c r="L58" s="8"/>
      <c r="M58" s="8"/>
      <c r="N58" s="8"/>
      <c r="O58" s="8"/>
      <c r="P58" s="8"/>
      <c r="Q58" s="8"/>
      <c r="R58" s="8"/>
    </row>
    <row r="59" spans="1:18" ht="14.25" customHeight="1" x14ac:dyDescent="0.25">
      <c r="A59" s="9" t="s">
        <v>91</v>
      </c>
      <c r="B59" s="8"/>
      <c r="C59" s="8"/>
      <c r="D59" s="8"/>
      <c r="E59" s="8"/>
      <c r="F59" s="8"/>
      <c r="G59" s="8"/>
      <c r="H59" s="8"/>
      <c r="I59" s="8"/>
      <c r="J59" s="8"/>
      <c r="K59" s="8"/>
      <c r="L59" s="8"/>
      <c r="M59" s="8"/>
      <c r="N59" s="8"/>
      <c r="O59" s="8"/>
      <c r="P59" s="8"/>
      <c r="Q59" s="8"/>
      <c r="R59" s="8"/>
    </row>
    <row r="60" spans="1:18" x14ac:dyDescent="0.25">
      <c r="A60" s="9" t="s">
        <v>92</v>
      </c>
      <c r="B60" s="8"/>
      <c r="C60" s="8"/>
      <c r="D60" s="8"/>
      <c r="E60" s="8" t="s">
        <v>84</v>
      </c>
      <c r="F60" s="8" t="s">
        <v>93</v>
      </c>
      <c r="G60" s="8"/>
      <c r="H60" s="8" t="s">
        <v>93</v>
      </c>
      <c r="I60" s="8" t="s">
        <v>93</v>
      </c>
      <c r="J60" s="8"/>
      <c r="K60" s="28" t="s">
        <v>94</v>
      </c>
      <c r="L60" s="28"/>
      <c r="M60" s="8" t="s">
        <v>93</v>
      </c>
      <c r="N60" s="25" t="s">
        <v>95</v>
      </c>
      <c r="O60" s="8"/>
      <c r="P60" s="8"/>
      <c r="Q60" s="8"/>
      <c r="R60" s="8"/>
    </row>
    <row r="61" spans="1:18" x14ac:dyDescent="0.25">
      <c r="A61" s="9" t="s">
        <v>96</v>
      </c>
      <c r="B61" s="8"/>
      <c r="C61" s="8"/>
      <c r="D61" s="8"/>
      <c r="E61" s="8"/>
      <c r="F61" s="8" t="s">
        <v>93</v>
      </c>
      <c r="G61" s="8"/>
      <c r="H61" s="8" t="s">
        <v>93</v>
      </c>
      <c r="I61" s="8" t="s">
        <v>93</v>
      </c>
      <c r="J61" s="8"/>
      <c r="K61" s="28" t="s">
        <v>97</v>
      </c>
      <c r="L61" s="28"/>
      <c r="M61" s="8" t="s">
        <v>93</v>
      </c>
      <c r="N61" s="25" t="s">
        <v>95</v>
      </c>
      <c r="O61" s="8"/>
      <c r="P61" s="8"/>
      <c r="Q61" s="8"/>
      <c r="R61" s="8"/>
    </row>
    <row r="62" spans="1:18" x14ac:dyDescent="0.25">
      <c r="A62" s="9" t="s">
        <v>98</v>
      </c>
      <c r="B62" s="8"/>
      <c r="C62" s="8"/>
      <c r="D62" s="8"/>
      <c r="E62" s="8"/>
      <c r="F62" s="8" t="s">
        <v>93</v>
      </c>
      <c r="G62" s="8"/>
      <c r="H62" s="8" t="s">
        <v>93</v>
      </c>
      <c r="I62" s="8" t="s">
        <v>93</v>
      </c>
      <c r="J62" s="8"/>
      <c r="K62" s="28" t="s">
        <v>97</v>
      </c>
      <c r="L62" s="28"/>
      <c r="M62" s="8" t="s">
        <v>93</v>
      </c>
      <c r="N62" s="25" t="s">
        <v>95</v>
      </c>
      <c r="O62" s="8"/>
      <c r="P62" s="8"/>
      <c r="Q62" s="8"/>
      <c r="R62" s="8"/>
    </row>
    <row r="63" spans="1:18" x14ac:dyDescent="0.25">
      <c r="A63" s="9" t="s">
        <v>99</v>
      </c>
      <c r="B63" s="8"/>
      <c r="C63" s="8"/>
      <c r="D63" s="8"/>
      <c r="E63" s="8" t="s">
        <v>84</v>
      </c>
      <c r="F63" s="8" t="s">
        <v>93</v>
      </c>
      <c r="G63" s="8"/>
      <c r="H63" s="8" t="s">
        <v>93</v>
      </c>
      <c r="I63" s="8" t="s">
        <v>93</v>
      </c>
      <c r="J63" s="8"/>
      <c r="K63" s="28" t="s">
        <v>97</v>
      </c>
      <c r="L63" s="28"/>
      <c r="M63" s="8" t="s">
        <v>93</v>
      </c>
      <c r="N63" s="25" t="s">
        <v>95</v>
      </c>
      <c r="O63" s="8"/>
      <c r="P63" s="8"/>
      <c r="Q63" s="8"/>
      <c r="R63" s="8"/>
    </row>
    <row r="64" spans="1:18" x14ac:dyDescent="0.25">
      <c r="A64" s="9" t="s">
        <v>100</v>
      </c>
      <c r="B64" s="9"/>
      <c r="C64" s="8"/>
      <c r="D64" s="8"/>
      <c r="E64" s="8" t="s">
        <v>84</v>
      </c>
      <c r="F64" s="8" t="s">
        <v>93</v>
      </c>
      <c r="G64" s="8"/>
      <c r="H64" s="8" t="s">
        <v>93</v>
      </c>
      <c r="I64" s="8" t="s">
        <v>93</v>
      </c>
      <c r="J64" s="8"/>
      <c r="K64" s="28" t="s">
        <v>97</v>
      </c>
      <c r="L64" s="28"/>
      <c r="M64" s="8" t="s">
        <v>93</v>
      </c>
      <c r="N64" s="25" t="s">
        <v>95</v>
      </c>
      <c r="O64" s="8"/>
      <c r="P64" s="8"/>
      <c r="Q64" s="8"/>
      <c r="R64" s="8"/>
    </row>
    <row r="65" spans="1:18" ht="3.6" customHeight="1" x14ac:dyDescent="0.25">
      <c r="A65" s="9"/>
      <c r="B65" s="9"/>
      <c r="C65" s="8"/>
      <c r="D65" s="8"/>
      <c r="E65" s="8"/>
      <c r="F65" s="8"/>
      <c r="G65" s="8"/>
      <c r="H65" s="8"/>
      <c r="I65" s="8"/>
      <c r="J65" s="8"/>
      <c r="K65" s="8"/>
      <c r="L65" s="8"/>
      <c r="M65" s="8"/>
      <c r="N65" s="8"/>
      <c r="O65" s="8"/>
      <c r="P65" s="8"/>
      <c r="Q65" s="8"/>
      <c r="R65" s="8"/>
    </row>
    <row r="66" spans="1:18" ht="6.6" customHeight="1" x14ac:dyDescent="0.25">
      <c r="A66" s="9"/>
      <c r="B66" s="8"/>
      <c r="C66" s="8"/>
      <c r="D66" s="8"/>
      <c r="E66" s="8"/>
      <c r="F66" s="8"/>
      <c r="G66" s="8"/>
      <c r="H66" s="8"/>
      <c r="I66" s="8"/>
      <c r="J66" s="8"/>
      <c r="K66" s="8"/>
      <c r="L66" s="8"/>
      <c r="M66" s="8"/>
      <c r="N66" s="8"/>
      <c r="O66" s="8"/>
      <c r="P66" s="8"/>
      <c r="Q66" s="8"/>
      <c r="R66" s="8"/>
    </row>
    <row r="67" spans="1:18" ht="1.9" customHeight="1" x14ac:dyDescent="0.25">
      <c r="A67" s="9"/>
      <c r="B67" s="8"/>
      <c r="C67" s="8"/>
      <c r="D67" s="8"/>
      <c r="E67" s="8"/>
      <c r="F67" s="8"/>
      <c r="G67" s="8"/>
      <c r="H67" s="8"/>
      <c r="I67" s="8"/>
      <c r="J67" s="8"/>
      <c r="K67" s="8"/>
      <c r="L67" s="8"/>
      <c r="M67" s="8"/>
      <c r="N67" s="8"/>
      <c r="O67" s="8"/>
      <c r="P67" s="8"/>
      <c r="Q67" s="8"/>
      <c r="R67" s="8"/>
    </row>
    <row r="68" spans="1:18" x14ac:dyDescent="0.25">
      <c r="A68" s="9" t="s">
        <v>101</v>
      </c>
      <c r="B68" s="8"/>
      <c r="C68" s="8"/>
      <c r="D68" s="8"/>
      <c r="E68" s="21">
        <v>100</v>
      </c>
      <c r="F68" s="21">
        <v>100</v>
      </c>
      <c r="G68" s="8"/>
      <c r="H68" s="21">
        <v>150</v>
      </c>
      <c r="I68" s="29">
        <v>150</v>
      </c>
      <c r="J68" s="29"/>
      <c r="K68" s="29">
        <f>+I68-F68</f>
        <v>50</v>
      </c>
      <c r="L68" s="29"/>
      <c r="M68" s="29">
        <v>150</v>
      </c>
      <c r="N68" s="30" t="s">
        <v>102</v>
      </c>
      <c r="O68" s="21"/>
      <c r="P68" s="21"/>
      <c r="Q68" s="21"/>
      <c r="R68" s="21"/>
    </row>
    <row r="69" spans="1:18" ht="9" customHeight="1" x14ac:dyDescent="0.25">
      <c r="A69" s="8"/>
      <c r="B69" s="8"/>
      <c r="C69" s="8"/>
      <c r="D69" s="8"/>
      <c r="E69" s="21"/>
      <c r="F69" s="21"/>
      <c r="G69" s="8"/>
      <c r="H69" s="21"/>
      <c r="I69" s="21"/>
      <c r="J69" s="21"/>
      <c r="K69" s="21"/>
      <c r="L69" s="21"/>
      <c r="M69" s="21"/>
      <c r="N69" s="21"/>
      <c r="O69" s="21"/>
      <c r="P69" s="21"/>
      <c r="Q69" s="21"/>
      <c r="R69" s="21"/>
    </row>
    <row r="70" spans="1:18" x14ac:dyDescent="0.25">
      <c r="A70" s="9" t="s">
        <v>103</v>
      </c>
      <c r="B70" s="8"/>
      <c r="C70" s="8"/>
      <c r="D70" s="8"/>
      <c r="E70" s="21">
        <v>25</v>
      </c>
      <c r="F70" s="21">
        <v>25</v>
      </c>
      <c r="G70" s="8"/>
      <c r="H70" s="21">
        <v>25</v>
      </c>
      <c r="I70" s="21">
        <v>25</v>
      </c>
      <c r="J70" s="21"/>
      <c r="K70" s="31" t="s">
        <v>104</v>
      </c>
      <c r="L70" s="31"/>
      <c r="M70" s="21">
        <v>25</v>
      </c>
      <c r="N70" s="21"/>
      <c r="O70" s="21"/>
      <c r="P70" s="21"/>
      <c r="Q70" s="21"/>
      <c r="R70" s="21"/>
    </row>
    <row r="71" spans="1:18" x14ac:dyDescent="0.25">
      <c r="A71" s="9" t="s">
        <v>105</v>
      </c>
      <c r="B71" s="8"/>
      <c r="C71" s="8"/>
      <c r="D71" s="8"/>
      <c r="E71" s="21">
        <v>50</v>
      </c>
      <c r="F71" s="21">
        <v>75</v>
      </c>
      <c r="G71" s="8"/>
      <c r="H71" s="21">
        <v>75</v>
      </c>
      <c r="I71" s="21">
        <v>75</v>
      </c>
      <c r="J71" s="21"/>
      <c r="K71" s="31" t="s">
        <v>104</v>
      </c>
      <c r="L71" s="31"/>
      <c r="M71" s="21">
        <v>75</v>
      </c>
      <c r="N71" s="21"/>
      <c r="O71" s="21"/>
      <c r="P71" s="21"/>
      <c r="Q71" s="21"/>
      <c r="R71" s="21"/>
    </row>
    <row r="72" spans="1:18" hidden="1" x14ac:dyDescent="0.25">
      <c r="A72" s="8"/>
      <c r="B72" s="8"/>
      <c r="C72" s="8"/>
      <c r="D72" s="8"/>
      <c r="E72" s="8"/>
      <c r="F72" s="8"/>
      <c r="G72" s="8"/>
      <c r="H72" s="8"/>
      <c r="I72" s="8"/>
      <c r="J72" s="8"/>
      <c r="K72" s="8"/>
      <c r="L72" s="8"/>
      <c r="M72" s="8"/>
      <c r="N72" s="8"/>
      <c r="O72" s="8"/>
      <c r="P72" s="8"/>
      <c r="Q72" s="8"/>
      <c r="R72" s="8"/>
    </row>
    <row r="73" spans="1:18" hidden="1" x14ac:dyDescent="0.25">
      <c r="A73" s="8" t="s">
        <v>106</v>
      </c>
      <c r="B73" s="8"/>
      <c r="C73" s="8"/>
      <c r="D73" s="8"/>
      <c r="E73" s="8"/>
      <c r="F73" s="8"/>
      <c r="G73" s="8"/>
      <c r="H73" s="8"/>
      <c r="I73" s="8"/>
      <c r="J73" s="8"/>
      <c r="K73" s="8"/>
      <c r="L73" s="8"/>
      <c r="M73" s="8"/>
      <c r="N73" s="8"/>
      <c r="O73" s="8"/>
      <c r="P73" s="8"/>
      <c r="Q73" s="8"/>
      <c r="R73" s="8"/>
    </row>
    <row r="74" spans="1:18" hidden="1" x14ac:dyDescent="0.25">
      <c r="A74" s="8"/>
      <c r="B74" s="8"/>
      <c r="C74" s="8"/>
      <c r="D74" s="8"/>
      <c r="E74" s="8"/>
      <c r="F74" s="8"/>
      <c r="G74" s="8"/>
      <c r="H74" s="8"/>
      <c r="I74" s="8"/>
      <c r="J74" s="8"/>
      <c r="K74" s="8"/>
      <c r="L74" s="8"/>
      <c r="M74" s="8"/>
      <c r="N74" s="8"/>
      <c r="O74" s="8"/>
      <c r="P74" s="8"/>
      <c r="Q74" s="8"/>
      <c r="R74" s="8"/>
    </row>
    <row r="75" spans="1:18" ht="9" customHeight="1" x14ac:dyDescent="0.25">
      <c r="A75" s="8"/>
      <c r="B75" s="8"/>
      <c r="C75" s="8"/>
      <c r="D75" s="8"/>
      <c r="E75" s="8"/>
      <c r="F75" s="8"/>
      <c r="G75" s="8"/>
      <c r="H75" s="8"/>
      <c r="I75" s="8"/>
      <c r="J75" s="8"/>
      <c r="K75" s="8"/>
      <c r="L75" s="8"/>
      <c r="M75" s="8"/>
      <c r="N75" s="8"/>
      <c r="O75" s="8"/>
      <c r="P75" s="8"/>
      <c r="Q75" s="8"/>
      <c r="R75" s="8"/>
    </row>
    <row r="76" spans="1:18" x14ac:dyDescent="0.25">
      <c r="A76" s="16" t="s">
        <v>107</v>
      </c>
      <c r="B76" s="8"/>
      <c r="C76" s="8"/>
      <c r="D76" s="8"/>
      <c r="E76" s="8"/>
      <c r="F76" s="8"/>
      <c r="G76" s="8"/>
      <c r="H76" s="8"/>
      <c r="I76" s="8"/>
      <c r="J76" s="8"/>
      <c r="K76" s="8"/>
      <c r="L76" s="8"/>
      <c r="M76" s="8"/>
      <c r="N76" s="8"/>
      <c r="O76" s="8"/>
      <c r="P76" s="8"/>
      <c r="Q76" s="8"/>
      <c r="R76" s="8"/>
    </row>
    <row r="77" spans="1:18" x14ac:dyDescent="0.25">
      <c r="A77" s="8" t="s">
        <v>108</v>
      </c>
      <c r="B77" s="8"/>
      <c r="C77" s="8"/>
      <c r="D77" s="8"/>
      <c r="E77" s="8" t="s">
        <v>109</v>
      </c>
      <c r="F77" s="8" t="s">
        <v>109</v>
      </c>
      <c r="G77" s="21">
        <v>5</v>
      </c>
      <c r="H77" s="29" t="s">
        <v>109</v>
      </c>
      <c r="I77" s="32" t="s">
        <v>109</v>
      </c>
      <c r="J77" s="32"/>
      <c r="K77" s="32"/>
      <c r="L77" s="32"/>
      <c r="M77" s="32" t="s">
        <v>109</v>
      </c>
      <c r="N77" s="29"/>
      <c r="O77" s="21"/>
      <c r="P77" s="21"/>
      <c r="Q77" s="21"/>
      <c r="R77" s="21"/>
    </row>
    <row r="78" spans="1:18" x14ac:dyDescent="0.25">
      <c r="A78" s="8"/>
      <c r="B78" s="33" t="s">
        <v>110</v>
      </c>
      <c r="C78" s="8"/>
      <c r="D78" s="8"/>
      <c r="E78" s="8" t="s">
        <v>109</v>
      </c>
      <c r="F78" s="8" t="s">
        <v>109</v>
      </c>
      <c r="G78" s="21">
        <v>1</v>
      </c>
      <c r="H78" s="29" t="s">
        <v>109</v>
      </c>
      <c r="I78" s="32" t="s">
        <v>109</v>
      </c>
      <c r="J78" s="32"/>
      <c r="K78" s="32"/>
      <c r="L78" s="32"/>
      <c r="M78" s="32" t="s">
        <v>109</v>
      </c>
      <c r="N78" s="29"/>
      <c r="O78" s="21"/>
      <c r="P78" s="21"/>
      <c r="Q78" s="21"/>
      <c r="R78" s="21"/>
    </row>
    <row r="79" spans="1:18" x14ac:dyDescent="0.25">
      <c r="A79" s="8" t="s">
        <v>111</v>
      </c>
      <c r="B79" s="33"/>
      <c r="C79" s="8"/>
      <c r="D79" s="8"/>
      <c r="E79" s="8"/>
      <c r="F79" s="8"/>
      <c r="G79" s="21"/>
      <c r="H79" s="21"/>
      <c r="I79" s="21"/>
      <c r="J79" s="21"/>
      <c r="K79" s="21"/>
      <c r="L79" s="21"/>
      <c r="M79" s="21"/>
      <c r="N79" s="21"/>
      <c r="O79" s="21"/>
      <c r="P79" s="21"/>
      <c r="Q79" s="21"/>
      <c r="R79" s="21"/>
    </row>
    <row r="80" spans="1:18" x14ac:dyDescent="0.25">
      <c r="A80" s="8" t="s">
        <v>112</v>
      </c>
      <c r="B80" s="33"/>
      <c r="C80" s="8"/>
      <c r="D80" s="8"/>
      <c r="E80" s="8"/>
      <c r="F80" s="8" t="s">
        <v>109</v>
      </c>
      <c r="G80" s="21"/>
      <c r="H80" s="34">
        <v>5</v>
      </c>
      <c r="I80" s="34">
        <v>2</v>
      </c>
      <c r="J80" s="34"/>
      <c r="K80" s="34">
        <f>+I80</f>
        <v>2</v>
      </c>
      <c r="L80" s="34"/>
      <c r="M80" s="34">
        <v>2</v>
      </c>
      <c r="N80" s="30" t="s">
        <v>113</v>
      </c>
      <c r="O80" s="21"/>
      <c r="P80" s="21"/>
      <c r="Q80" s="21"/>
      <c r="R80" s="21"/>
    </row>
    <row r="81" spans="1:18" x14ac:dyDescent="0.25">
      <c r="A81" s="9" t="s">
        <v>114</v>
      </c>
      <c r="B81" s="8"/>
      <c r="C81" s="8"/>
      <c r="D81" s="8"/>
      <c r="E81" s="8"/>
      <c r="F81" s="8"/>
      <c r="G81" s="8"/>
      <c r="H81" s="8"/>
      <c r="I81" s="8"/>
      <c r="J81" s="8"/>
      <c r="K81" s="8"/>
      <c r="L81" s="8"/>
      <c r="M81" s="8"/>
      <c r="N81" s="9" t="s">
        <v>115</v>
      </c>
      <c r="O81" s="8"/>
      <c r="P81" s="8"/>
      <c r="Q81" s="8"/>
      <c r="R81" s="8"/>
    </row>
    <row r="82" spans="1:18" x14ac:dyDescent="0.25">
      <c r="A82" s="8" t="s">
        <v>116</v>
      </c>
      <c r="B82" s="8"/>
      <c r="C82" s="8" t="s">
        <v>117</v>
      </c>
      <c r="D82" s="8" t="s">
        <v>118</v>
      </c>
      <c r="E82" s="21">
        <v>0.1</v>
      </c>
      <c r="F82" s="21">
        <v>0.1</v>
      </c>
      <c r="G82" s="8"/>
      <c r="H82" s="29">
        <v>0.25</v>
      </c>
      <c r="I82" s="29">
        <v>0.5</v>
      </c>
      <c r="J82" s="29"/>
      <c r="K82" s="29">
        <f>+I82-F82</f>
        <v>0.4</v>
      </c>
      <c r="L82" s="29"/>
      <c r="M82" s="29">
        <v>0.5</v>
      </c>
      <c r="N82" s="29" t="s">
        <v>119</v>
      </c>
      <c r="O82" s="21"/>
      <c r="P82" s="21"/>
      <c r="Q82" s="21"/>
      <c r="R82" s="21"/>
    </row>
    <row r="83" spans="1:18" x14ac:dyDescent="0.25">
      <c r="A83" s="8"/>
      <c r="B83" s="8"/>
      <c r="C83" s="8"/>
      <c r="D83" s="8" t="s">
        <v>120</v>
      </c>
      <c r="E83" s="21">
        <v>0.25</v>
      </c>
      <c r="F83" s="21">
        <v>0.25</v>
      </c>
      <c r="G83" s="8"/>
      <c r="H83" s="29">
        <v>0.45</v>
      </c>
      <c r="I83" s="29">
        <v>0.6</v>
      </c>
      <c r="J83" s="29"/>
      <c r="K83" s="35">
        <f>+I83-F83</f>
        <v>0.35</v>
      </c>
      <c r="L83" s="35"/>
      <c r="M83" s="29">
        <v>0.55000000000000004</v>
      </c>
      <c r="N83" s="29"/>
      <c r="O83" s="21"/>
      <c r="P83" s="21"/>
      <c r="Q83" s="21"/>
      <c r="R83" s="21"/>
    </row>
    <row r="84" spans="1:18" x14ac:dyDescent="0.25">
      <c r="A84" s="36" t="s">
        <v>121</v>
      </c>
      <c r="B84" s="37"/>
      <c r="C84" s="37"/>
      <c r="D84" s="37"/>
      <c r="E84" s="38"/>
      <c r="F84" s="38"/>
      <c r="G84" s="37"/>
      <c r="H84" s="39"/>
      <c r="I84" s="40" t="s">
        <v>122</v>
      </c>
      <c r="J84" s="40"/>
      <c r="K84" s="39"/>
      <c r="L84" s="39"/>
      <c r="M84" s="39"/>
      <c r="N84" s="39"/>
      <c r="O84" s="21"/>
      <c r="P84" s="21"/>
      <c r="Q84" s="21"/>
      <c r="R84" s="21"/>
    </row>
    <row r="85" spans="1:18" ht="6.6" customHeight="1" x14ac:dyDescent="0.25">
      <c r="A85" s="41"/>
      <c r="B85" s="41"/>
      <c r="C85" s="41"/>
      <c r="D85" s="41"/>
      <c r="E85" s="41"/>
      <c r="F85" s="41"/>
      <c r="G85" s="41"/>
      <c r="H85" s="42"/>
      <c r="I85" s="42"/>
      <c r="J85" s="42"/>
      <c r="K85" s="42"/>
      <c r="L85" s="42"/>
      <c r="M85" s="42"/>
      <c r="N85" s="41"/>
      <c r="O85" s="8"/>
      <c r="P85" s="8"/>
      <c r="Q85" s="8"/>
      <c r="R85" s="8"/>
    </row>
    <row r="86" spans="1:18" ht="7.15" customHeight="1" x14ac:dyDescent="0.25">
      <c r="A86" s="41"/>
      <c r="B86" s="41"/>
      <c r="C86" s="41"/>
      <c r="D86" s="41"/>
      <c r="E86" s="41"/>
      <c r="F86" s="41"/>
      <c r="G86" s="41"/>
      <c r="H86" s="41"/>
      <c r="I86" s="41"/>
      <c r="J86" s="41"/>
      <c r="K86" s="41"/>
      <c r="L86" s="41"/>
      <c r="M86" s="41"/>
      <c r="N86" s="41"/>
      <c r="O86" s="8"/>
      <c r="P86" s="8"/>
      <c r="Q86" s="8"/>
      <c r="R86" s="8"/>
    </row>
    <row r="87" spans="1:18" x14ac:dyDescent="0.25">
      <c r="A87" s="9" t="s">
        <v>123</v>
      </c>
      <c r="B87" s="8"/>
      <c r="C87" s="8"/>
      <c r="D87" s="29" t="s">
        <v>124</v>
      </c>
      <c r="E87" s="13" t="s">
        <v>109</v>
      </c>
      <c r="F87" s="13" t="s">
        <v>109</v>
      </c>
      <c r="G87" s="8"/>
      <c r="H87" s="29">
        <v>3</v>
      </c>
      <c r="I87" s="8"/>
      <c r="J87" s="8"/>
      <c r="K87" s="29"/>
      <c r="L87" s="29"/>
      <c r="M87" s="29" t="s">
        <v>125</v>
      </c>
      <c r="N87" s="29"/>
      <c r="O87" s="21"/>
      <c r="P87" s="21"/>
      <c r="Q87" s="21"/>
      <c r="R87" s="21"/>
    </row>
    <row r="88" spans="1:18" x14ac:dyDescent="0.25">
      <c r="A88" s="9"/>
      <c r="B88" s="8"/>
      <c r="C88" s="8"/>
      <c r="D88" s="8"/>
      <c r="E88" s="13"/>
      <c r="F88" s="13"/>
      <c r="G88" s="8"/>
      <c r="H88" s="21"/>
      <c r="I88" s="21"/>
      <c r="J88" s="21"/>
      <c r="K88" s="21"/>
      <c r="L88" s="21"/>
      <c r="M88" s="21"/>
      <c r="N88" s="21"/>
      <c r="O88" s="21"/>
      <c r="P88" s="21"/>
      <c r="Q88" s="21"/>
      <c r="R88" s="21"/>
    </row>
    <row r="89" spans="1:18" ht="14.25" customHeight="1" x14ac:dyDescent="0.25">
      <c r="A89" s="8" t="s">
        <v>126</v>
      </c>
      <c r="B89" s="8"/>
      <c r="C89" s="8"/>
      <c r="D89" s="8"/>
      <c r="E89" s="21">
        <v>15</v>
      </c>
      <c r="F89" s="21">
        <v>15</v>
      </c>
      <c r="G89" s="8"/>
      <c r="H89" s="29">
        <v>25</v>
      </c>
      <c r="I89" s="21">
        <v>15</v>
      </c>
      <c r="J89" s="21"/>
      <c r="K89" s="21" t="s">
        <v>127</v>
      </c>
      <c r="L89" s="21"/>
      <c r="M89" s="21">
        <v>15</v>
      </c>
      <c r="N89" s="29"/>
      <c r="O89" s="21"/>
      <c r="P89" s="21"/>
      <c r="Q89" s="21"/>
      <c r="R89" s="21"/>
    </row>
    <row r="90" spans="1:18" x14ac:dyDescent="0.25">
      <c r="A90" s="8" t="s">
        <v>128</v>
      </c>
      <c r="B90" s="8"/>
      <c r="C90" s="8"/>
      <c r="D90" s="8"/>
      <c r="E90" s="21">
        <v>15</v>
      </c>
      <c r="F90" s="21">
        <v>15</v>
      </c>
      <c r="G90" s="8"/>
      <c r="H90" s="29">
        <v>25</v>
      </c>
      <c r="I90" s="21">
        <v>15</v>
      </c>
      <c r="J90" s="21"/>
      <c r="K90" s="21" t="s">
        <v>127</v>
      </c>
      <c r="L90" s="21"/>
      <c r="M90" s="21">
        <v>15</v>
      </c>
      <c r="N90" s="29"/>
      <c r="O90" s="21"/>
      <c r="P90" s="21"/>
      <c r="Q90" s="21"/>
      <c r="R90" s="21"/>
    </row>
    <row r="91" spans="1:18" ht="6" customHeight="1" x14ac:dyDescent="0.25">
      <c r="A91" s="8"/>
      <c r="B91" s="8"/>
      <c r="C91" s="8"/>
      <c r="D91" s="8"/>
      <c r="E91" s="21"/>
      <c r="F91" s="21"/>
      <c r="G91" s="8"/>
      <c r="H91" s="29"/>
      <c r="I91" s="29"/>
      <c r="J91" s="29"/>
      <c r="K91" s="29"/>
      <c r="L91" s="29"/>
      <c r="M91" s="29"/>
      <c r="N91" s="29"/>
      <c r="O91" s="21"/>
      <c r="P91" s="21"/>
      <c r="Q91" s="21"/>
      <c r="R91" s="21"/>
    </row>
    <row r="92" spans="1:18" ht="3.6" customHeight="1" x14ac:dyDescent="0.25">
      <c r="A92" s="8"/>
      <c r="B92" s="8"/>
      <c r="C92" s="8"/>
      <c r="D92" s="8"/>
      <c r="E92" s="21"/>
      <c r="F92" s="21"/>
      <c r="G92" s="8"/>
      <c r="H92" s="29"/>
      <c r="I92" s="29"/>
      <c r="J92" s="29"/>
      <c r="K92" s="29"/>
      <c r="L92" s="29"/>
      <c r="M92" s="29"/>
      <c r="N92" s="29"/>
      <c r="O92" s="21"/>
      <c r="P92" s="21"/>
      <c r="Q92" s="21"/>
      <c r="R92" s="21"/>
    </row>
    <row r="93" spans="1:18" x14ac:dyDescent="0.25">
      <c r="A93" s="16" t="s">
        <v>129</v>
      </c>
      <c r="B93" s="8"/>
      <c r="C93" s="8"/>
      <c r="D93" s="8"/>
      <c r="E93" s="8"/>
      <c r="F93" s="8"/>
      <c r="G93" s="8"/>
      <c r="H93" s="8"/>
      <c r="I93" s="8"/>
      <c r="J93" s="8"/>
      <c r="K93" s="8"/>
      <c r="L93" s="8"/>
      <c r="M93" s="8"/>
      <c r="N93" s="8"/>
      <c r="O93" s="8"/>
      <c r="P93" s="8"/>
      <c r="Q93" s="8"/>
      <c r="R93" s="8"/>
    </row>
    <row r="94" spans="1:18" x14ac:dyDescent="0.25">
      <c r="A94" s="8" t="s">
        <v>130</v>
      </c>
      <c r="B94" s="8"/>
      <c r="C94" s="8"/>
      <c r="D94" s="8"/>
      <c r="E94" s="8"/>
      <c r="F94" s="8"/>
      <c r="G94" s="8"/>
      <c r="H94" s="8"/>
      <c r="I94" s="8"/>
      <c r="J94" s="8"/>
      <c r="K94" s="8"/>
      <c r="L94" s="8"/>
      <c r="M94" s="8"/>
      <c r="N94" s="8"/>
      <c r="O94" s="8"/>
      <c r="P94" s="8"/>
      <c r="Q94" s="8"/>
      <c r="R94" s="8"/>
    </row>
    <row r="95" spans="1:18" x14ac:dyDescent="0.25">
      <c r="A95" s="8"/>
      <c r="B95" s="8" t="s">
        <v>131</v>
      </c>
      <c r="C95" s="8"/>
      <c r="D95" s="8"/>
      <c r="E95" s="31" t="s">
        <v>109</v>
      </c>
      <c r="F95" s="31" t="s">
        <v>109</v>
      </c>
      <c r="G95" s="8"/>
      <c r="H95" s="8"/>
      <c r="I95" s="8" t="s">
        <v>132</v>
      </c>
      <c r="J95" s="8"/>
      <c r="K95" s="8"/>
      <c r="L95" s="8"/>
      <c r="M95" s="8" t="s">
        <v>125</v>
      </c>
      <c r="N95" s="8"/>
      <c r="O95" s="8"/>
      <c r="P95" s="8"/>
      <c r="Q95" s="8"/>
      <c r="R95" s="8"/>
    </row>
    <row r="96" spans="1:18" x14ac:dyDescent="0.25">
      <c r="A96" s="8"/>
      <c r="B96" s="8" t="s">
        <v>133</v>
      </c>
      <c r="C96" s="8"/>
      <c r="D96" s="8"/>
      <c r="E96" s="21">
        <v>5</v>
      </c>
      <c r="F96" s="21">
        <v>5</v>
      </c>
      <c r="G96" s="8"/>
      <c r="H96" s="29" t="s">
        <v>134</v>
      </c>
      <c r="I96" s="29" t="s">
        <v>135</v>
      </c>
      <c r="J96" s="29"/>
      <c r="K96" s="29"/>
      <c r="L96" s="29"/>
      <c r="M96" s="29" t="s">
        <v>135</v>
      </c>
      <c r="N96" s="29"/>
      <c r="O96" s="21"/>
      <c r="P96" s="21"/>
      <c r="Q96" s="21"/>
      <c r="R96" s="21"/>
    </row>
    <row r="97" spans="1:18" x14ac:dyDescent="0.25">
      <c r="A97" s="8" t="s">
        <v>136</v>
      </c>
      <c r="B97" s="8"/>
      <c r="C97" s="8"/>
      <c r="D97" s="8"/>
      <c r="E97" s="21">
        <v>3</v>
      </c>
      <c r="F97" s="21">
        <v>5</v>
      </c>
      <c r="G97" s="8"/>
      <c r="H97" s="43" t="s">
        <v>137</v>
      </c>
      <c r="I97" s="43">
        <v>5</v>
      </c>
      <c r="J97" s="43"/>
      <c r="K97" s="32" t="s">
        <v>104</v>
      </c>
      <c r="L97" s="32"/>
      <c r="M97" s="43">
        <v>5</v>
      </c>
      <c r="N97" s="43"/>
      <c r="O97" s="21"/>
      <c r="P97" s="21"/>
      <c r="Q97" s="21"/>
      <c r="R97" s="21"/>
    </row>
    <row r="98" spans="1:18" x14ac:dyDescent="0.25">
      <c r="A98" s="8" t="s">
        <v>138</v>
      </c>
      <c r="B98" s="8"/>
      <c r="C98" s="8"/>
      <c r="D98" s="8"/>
      <c r="E98" s="21">
        <v>7</v>
      </c>
      <c r="F98" s="21">
        <v>7</v>
      </c>
      <c r="G98" s="8"/>
      <c r="H98" s="29">
        <v>15</v>
      </c>
      <c r="I98" s="29">
        <v>15</v>
      </c>
      <c r="J98" s="29"/>
      <c r="K98" s="29">
        <f>+I98-F98</f>
        <v>8</v>
      </c>
      <c r="L98" s="29"/>
      <c r="M98" s="29">
        <v>15</v>
      </c>
      <c r="N98" s="29"/>
      <c r="O98" s="29"/>
      <c r="P98" s="29"/>
      <c r="Q98" s="29"/>
      <c r="R98" s="29"/>
    </row>
    <row r="99" spans="1:18" x14ac:dyDescent="0.25">
      <c r="A99" s="8" t="s">
        <v>139</v>
      </c>
      <c r="B99" s="8"/>
      <c r="C99" s="8"/>
      <c r="D99" s="8"/>
      <c r="E99" s="21">
        <v>55</v>
      </c>
      <c r="F99" s="21">
        <v>55</v>
      </c>
      <c r="G99" s="8"/>
      <c r="H99" s="21">
        <v>55</v>
      </c>
      <c r="I99" s="21">
        <v>55</v>
      </c>
      <c r="J99" s="21"/>
      <c r="K99" s="31" t="s">
        <v>104</v>
      </c>
      <c r="L99" s="31"/>
      <c r="M99" s="21">
        <v>55</v>
      </c>
      <c r="N99" s="21"/>
      <c r="O99" s="21"/>
      <c r="P99" s="21"/>
      <c r="Q99" s="21"/>
      <c r="R99" s="21"/>
    </row>
    <row r="100" spans="1:18" x14ac:dyDescent="0.25">
      <c r="A100" s="16" t="s">
        <v>140</v>
      </c>
      <c r="B100" s="8"/>
      <c r="C100" s="8"/>
      <c r="D100" s="8"/>
      <c r="E100" s="8"/>
      <c r="F100" s="8"/>
      <c r="G100" s="21">
        <v>5</v>
      </c>
      <c r="H100" s="8"/>
      <c r="I100" s="8"/>
      <c r="J100" s="8"/>
      <c r="K100" s="8"/>
      <c r="L100" s="8"/>
      <c r="M100" s="8"/>
      <c r="N100" s="8"/>
      <c r="O100" s="8"/>
      <c r="P100" s="8"/>
      <c r="Q100" s="8"/>
      <c r="R100" s="8"/>
    </row>
    <row r="101" spans="1:18" x14ac:dyDescent="0.25">
      <c r="A101" s="8"/>
      <c r="B101" s="8" t="s">
        <v>141</v>
      </c>
      <c r="C101" s="8"/>
      <c r="D101" s="8"/>
      <c r="E101" s="13" t="s">
        <v>109</v>
      </c>
      <c r="F101" s="13" t="s">
        <v>109</v>
      </c>
      <c r="G101" s="8"/>
      <c r="H101" s="29">
        <v>0</v>
      </c>
      <c r="I101" s="32" t="s">
        <v>142</v>
      </c>
      <c r="J101" s="32"/>
      <c r="K101" s="29"/>
      <c r="L101" s="29"/>
      <c r="M101" s="29">
        <v>0</v>
      </c>
      <c r="N101" s="29"/>
      <c r="O101" s="21"/>
      <c r="P101" s="21"/>
      <c r="Q101" s="21"/>
      <c r="R101" s="21"/>
    </row>
    <row r="102" spans="1:18" x14ac:dyDescent="0.25">
      <c r="A102" s="8"/>
      <c r="B102" s="8" t="s">
        <v>143</v>
      </c>
      <c r="C102" s="8"/>
      <c r="D102" s="8"/>
      <c r="E102" s="13" t="s">
        <v>109</v>
      </c>
      <c r="F102" s="13" t="s">
        <v>109</v>
      </c>
      <c r="G102" s="8"/>
      <c r="H102" s="29">
        <v>25</v>
      </c>
      <c r="I102" s="29">
        <v>25</v>
      </c>
      <c r="J102" s="29"/>
      <c r="K102" s="29">
        <f>+I102</f>
        <v>25</v>
      </c>
      <c r="L102" s="29"/>
      <c r="M102" s="29">
        <v>25</v>
      </c>
      <c r="N102" s="29"/>
      <c r="O102" s="21"/>
      <c r="P102" s="21"/>
      <c r="Q102" s="21"/>
      <c r="R102" s="21"/>
    </row>
    <row r="103" spans="1:18" x14ac:dyDescent="0.25">
      <c r="A103" s="8"/>
      <c r="B103" s="8" t="s">
        <v>144</v>
      </c>
      <c r="C103" s="8"/>
      <c r="D103" s="8"/>
      <c r="E103" s="13" t="s">
        <v>109</v>
      </c>
      <c r="F103" s="13" t="s">
        <v>109</v>
      </c>
      <c r="G103" s="8"/>
      <c r="H103" s="35">
        <v>50</v>
      </c>
      <c r="I103" s="35">
        <v>50</v>
      </c>
      <c r="J103" s="35"/>
      <c r="K103" s="35">
        <f>+I103</f>
        <v>50</v>
      </c>
      <c r="L103" s="35"/>
      <c r="M103" s="35">
        <v>50</v>
      </c>
      <c r="N103" s="29"/>
      <c r="O103" s="21"/>
      <c r="P103" s="21"/>
      <c r="Q103" s="21"/>
      <c r="R103" s="21"/>
    </row>
    <row r="104" spans="1:18" x14ac:dyDescent="0.25">
      <c r="A104" s="8"/>
      <c r="B104" s="8" t="s">
        <v>145</v>
      </c>
      <c r="C104" s="8"/>
      <c r="D104" s="8"/>
      <c r="E104" s="13" t="s">
        <v>109</v>
      </c>
      <c r="F104" s="13" t="s">
        <v>109</v>
      </c>
      <c r="G104" s="8"/>
      <c r="H104" s="35">
        <v>75</v>
      </c>
      <c r="I104" s="35">
        <v>75</v>
      </c>
      <c r="J104" s="35"/>
      <c r="K104" s="35">
        <f>+I104</f>
        <v>75</v>
      </c>
      <c r="L104" s="35"/>
      <c r="M104" s="35">
        <v>75</v>
      </c>
      <c r="N104" s="29"/>
      <c r="O104" s="21"/>
      <c r="P104" s="21"/>
      <c r="Q104" s="21"/>
      <c r="R104" s="21"/>
    </row>
    <row r="105" spans="1:18" x14ac:dyDescent="0.25">
      <c r="A105" s="8"/>
      <c r="B105" s="8" t="s">
        <v>145</v>
      </c>
      <c r="C105" s="8"/>
      <c r="D105" s="8"/>
      <c r="E105" s="13" t="s">
        <v>109</v>
      </c>
      <c r="F105" s="13" t="s">
        <v>109</v>
      </c>
      <c r="G105" s="8"/>
      <c r="H105" s="35">
        <v>100</v>
      </c>
      <c r="I105" s="35">
        <v>100</v>
      </c>
      <c r="J105" s="35"/>
      <c r="K105" s="35">
        <f>+I105</f>
        <v>100</v>
      </c>
      <c r="L105" s="35"/>
      <c r="M105" s="35">
        <v>100</v>
      </c>
      <c r="N105" s="29"/>
      <c r="O105" s="21"/>
      <c r="P105" s="21"/>
      <c r="Q105" s="21"/>
      <c r="R105" s="21"/>
    </row>
    <row r="106" spans="1:18" x14ac:dyDescent="0.25">
      <c r="A106" s="8"/>
      <c r="B106" s="8"/>
      <c r="C106" s="8"/>
      <c r="D106" s="8"/>
      <c r="E106" s="8"/>
      <c r="F106" s="8"/>
      <c r="G106" s="8"/>
      <c r="H106" s="8"/>
      <c r="I106" s="8"/>
      <c r="J106" s="8"/>
      <c r="K106" s="8"/>
      <c r="L106" s="8"/>
      <c r="M106" s="8"/>
      <c r="N106" s="8"/>
      <c r="O106" s="8"/>
      <c r="P106" s="8"/>
      <c r="Q106" s="8"/>
      <c r="R106" s="8"/>
    </row>
    <row r="107" spans="1:18" x14ac:dyDescent="0.25">
      <c r="A107" s="16" t="s">
        <v>146</v>
      </c>
      <c r="B107" s="8" t="s">
        <v>147</v>
      </c>
      <c r="C107" s="8"/>
      <c r="D107" s="29" t="s">
        <v>148</v>
      </c>
      <c r="E107" s="13" t="s">
        <v>109</v>
      </c>
      <c r="F107" s="13" t="s">
        <v>109</v>
      </c>
      <c r="G107" s="8"/>
      <c r="H107" s="29">
        <v>1</v>
      </c>
      <c r="I107" s="8"/>
      <c r="J107" s="8"/>
      <c r="K107" s="29"/>
      <c r="L107" s="29"/>
      <c r="M107" s="29" t="s">
        <v>149</v>
      </c>
      <c r="N107" s="29"/>
      <c r="O107" s="8"/>
      <c r="P107" s="8"/>
      <c r="Q107" s="8"/>
      <c r="R107" s="8"/>
    </row>
    <row r="108" spans="1:18" x14ac:dyDescent="0.25">
      <c r="A108" s="8"/>
      <c r="B108" s="8" t="s">
        <v>150</v>
      </c>
      <c r="C108" s="8"/>
      <c r="D108" s="29" t="s">
        <v>148</v>
      </c>
      <c r="E108" s="13" t="s">
        <v>109</v>
      </c>
      <c r="F108" s="13" t="s">
        <v>109</v>
      </c>
      <c r="G108" s="8"/>
      <c r="H108" s="29">
        <v>1</v>
      </c>
      <c r="I108" s="8"/>
      <c r="J108" s="8"/>
      <c r="K108" s="29"/>
      <c r="L108" s="29"/>
      <c r="M108" s="29" t="s">
        <v>151</v>
      </c>
      <c r="N108" s="29"/>
      <c r="O108" s="8"/>
      <c r="P108" s="8"/>
      <c r="Q108" s="8"/>
      <c r="R108" s="8"/>
    </row>
    <row r="109" spans="1:18" x14ac:dyDescent="0.25">
      <c r="A109" s="8"/>
      <c r="B109" s="8"/>
      <c r="C109" s="8"/>
      <c r="D109" s="8"/>
      <c r="E109" s="13"/>
      <c r="F109" s="13"/>
      <c r="G109" s="8"/>
      <c r="H109" s="8"/>
      <c r="I109" s="8"/>
      <c r="J109" s="8"/>
      <c r="K109" s="8"/>
      <c r="L109" s="8"/>
      <c r="M109" s="8"/>
      <c r="N109" s="8"/>
      <c r="O109" s="8"/>
      <c r="P109" s="8"/>
      <c r="Q109" s="8"/>
      <c r="R109" s="8"/>
    </row>
    <row r="110" spans="1:18" hidden="1" x14ac:dyDescent="0.25">
      <c r="A110" s="9" t="s">
        <v>152</v>
      </c>
      <c r="B110" s="8"/>
      <c r="C110" s="8"/>
      <c r="D110" s="8"/>
      <c r="E110" s="13" t="s">
        <v>109</v>
      </c>
      <c r="F110" s="13" t="s">
        <v>109</v>
      </c>
      <c r="G110" s="8"/>
      <c r="H110" s="29">
        <v>5</v>
      </c>
      <c r="I110" s="29">
        <v>1</v>
      </c>
      <c r="J110" s="29"/>
      <c r="K110" s="29"/>
      <c r="L110" s="29"/>
      <c r="M110" s="29">
        <v>1</v>
      </c>
      <c r="N110" s="29" t="s">
        <v>153</v>
      </c>
      <c r="O110" s="21"/>
      <c r="P110" s="21"/>
      <c r="Q110" s="21"/>
      <c r="R110" s="21"/>
    </row>
    <row r="111" spans="1:18" x14ac:dyDescent="0.25">
      <c r="A111" s="8"/>
      <c r="B111" s="8"/>
      <c r="C111" s="8"/>
      <c r="D111" s="8"/>
      <c r="E111" s="8"/>
      <c r="F111" s="8"/>
      <c r="G111" s="8"/>
      <c r="H111" s="8"/>
      <c r="I111" s="8"/>
      <c r="J111" s="8"/>
      <c r="K111" s="8"/>
      <c r="L111" s="8"/>
      <c r="M111" s="8"/>
      <c r="N111" s="8"/>
      <c r="O111" s="8"/>
      <c r="P111" s="8"/>
      <c r="Q111" s="8"/>
      <c r="R111" s="8"/>
    </row>
    <row r="112" spans="1:18" x14ac:dyDescent="0.25">
      <c r="A112" s="8"/>
      <c r="B112" s="8"/>
      <c r="C112" s="8"/>
      <c r="D112" s="8"/>
      <c r="E112" s="8"/>
      <c r="F112" s="8"/>
      <c r="G112" s="8"/>
      <c r="H112" s="8"/>
      <c r="I112" s="8"/>
      <c r="J112" s="8"/>
      <c r="K112" s="8"/>
      <c r="L112" s="8"/>
      <c r="M112" s="8"/>
      <c r="N112" s="8"/>
      <c r="O112" s="8"/>
      <c r="P112" s="8"/>
      <c r="Q112" s="8"/>
      <c r="R112" s="8"/>
    </row>
    <row r="113" spans="1:18" x14ac:dyDescent="0.25">
      <c r="A113" s="16" t="s">
        <v>154</v>
      </c>
      <c r="B113" s="8"/>
      <c r="C113" s="8"/>
      <c r="D113" s="8"/>
      <c r="E113" s="8"/>
      <c r="F113" s="8"/>
      <c r="G113" s="8"/>
      <c r="H113" s="8"/>
      <c r="I113" s="8"/>
      <c r="J113" s="8"/>
      <c r="K113" s="8"/>
      <c r="L113" s="8"/>
      <c r="M113" s="8"/>
      <c r="N113" s="8"/>
      <c r="O113" s="8"/>
      <c r="P113" s="8"/>
      <c r="Q113" s="8"/>
      <c r="R113" s="8"/>
    </row>
    <row r="114" spans="1:18" x14ac:dyDescent="0.25">
      <c r="A114" s="9" t="s">
        <v>155</v>
      </c>
      <c r="B114" s="8"/>
      <c r="C114" s="8"/>
      <c r="D114" s="8"/>
      <c r="E114" s="21">
        <v>25</v>
      </c>
      <c r="F114" s="21">
        <v>25</v>
      </c>
      <c r="G114" s="8"/>
      <c r="H114" s="29">
        <v>50</v>
      </c>
      <c r="I114" s="44">
        <v>25</v>
      </c>
      <c r="J114" s="44" t="s">
        <v>156</v>
      </c>
      <c r="K114" s="8"/>
      <c r="L114" s="44"/>
      <c r="M114" s="44">
        <v>25</v>
      </c>
      <c r="N114" s="29" t="s">
        <v>157</v>
      </c>
      <c r="O114" s="8"/>
      <c r="P114" s="8"/>
      <c r="Q114" s="8"/>
      <c r="R114" s="8"/>
    </row>
    <row r="115" spans="1:18" x14ac:dyDescent="0.25">
      <c r="A115" s="9"/>
      <c r="B115" s="8" t="s">
        <v>158</v>
      </c>
      <c r="C115" s="8"/>
      <c r="D115" s="8"/>
      <c r="E115" s="21"/>
      <c r="F115" s="13" t="s">
        <v>109</v>
      </c>
      <c r="G115" s="8"/>
      <c r="H115" s="29"/>
      <c r="I115" s="44">
        <v>250</v>
      </c>
      <c r="J115" s="44" t="s">
        <v>159</v>
      </c>
      <c r="K115" s="8"/>
      <c r="L115" s="44"/>
      <c r="M115" s="44"/>
      <c r="N115" s="29"/>
      <c r="O115" s="8"/>
      <c r="P115" s="8"/>
      <c r="Q115" s="8"/>
      <c r="R115" s="8"/>
    </row>
    <row r="116" spans="1:18" x14ac:dyDescent="0.25">
      <c r="A116" s="9"/>
      <c r="B116" s="8" t="s">
        <v>160</v>
      </c>
      <c r="C116" s="8"/>
      <c r="D116" s="8"/>
      <c r="E116" s="21"/>
      <c r="F116" s="13" t="s">
        <v>109</v>
      </c>
      <c r="G116" s="8"/>
      <c r="H116" s="29"/>
      <c r="I116" s="44">
        <v>500</v>
      </c>
      <c r="J116" s="44" t="s">
        <v>159</v>
      </c>
      <c r="K116" s="8"/>
      <c r="L116" s="44"/>
      <c r="M116" s="44"/>
      <c r="N116" s="29"/>
      <c r="O116" s="8"/>
      <c r="P116" s="8"/>
      <c r="Q116" s="8"/>
      <c r="R116" s="8"/>
    </row>
    <row r="117" spans="1:18" x14ac:dyDescent="0.25">
      <c r="A117" s="9"/>
      <c r="B117" s="8" t="s">
        <v>161</v>
      </c>
      <c r="C117" s="8"/>
      <c r="D117" s="8"/>
      <c r="E117" s="21"/>
      <c r="F117" s="13" t="s">
        <v>109</v>
      </c>
      <c r="G117" s="8"/>
      <c r="H117" s="29"/>
      <c r="I117" s="44">
        <v>1000</v>
      </c>
      <c r="J117" s="44" t="s">
        <v>159</v>
      </c>
      <c r="K117" s="8"/>
      <c r="L117" s="44"/>
      <c r="M117" s="44"/>
      <c r="N117" s="29"/>
      <c r="O117" s="8"/>
      <c r="P117" s="8"/>
      <c r="Q117" s="8"/>
      <c r="R117" s="8"/>
    </row>
    <row r="118" spans="1:18" ht="4.9000000000000004" customHeight="1" x14ac:dyDescent="0.25">
      <c r="A118" s="9"/>
      <c r="B118" s="8"/>
      <c r="C118" s="8"/>
      <c r="D118" s="8"/>
      <c r="E118" s="21"/>
      <c r="F118" s="13"/>
      <c r="G118" s="8"/>
      <c r="H118" s="29"/>
      <c r="I118" s="44"/>
      <c r="J118" s="44"/>
      <c r="K118" s="44"/>
      <c r="L118" s="44"/>
      <c r="M118" s="44"/>
      <c r="N118" s="29"/>
      <c r="O118" s="8"/>
      <c r="P118" s="8"/>
      <c r="Q118" s="8"/>
      <c r="R118" s="8"/>
    </row>
    <row r="119" spans="1:18" x14ac:dyDescent="0.25">
      <c r="A119" s="9" t="s">
        <v>162</v>
      </c>
      <c r="B119" s="8"/>
      <c r="C119" s="8"/>
      <c r="D119" s="8"/>
      <c r="E119" s="8"/>
      <c r="F119" s="13" t="s">
        <v>163</v>
      </c>
      <c r="G119" s="8"/>
      <c r="H119" s="15" t="s">
        <v>163</v>
      </c>
      <c r="I119" s="15"/>
      <c r="J119" s="15"/>
      <c r="K119" s="15"/>
      <c r="L119" s="15"/>
      <c r="M119" s="15"/>
      <c r="N119" s="15"/>
      <c r="O119" s="8"/>
      <c r="P119" s="8"/>
      <c r="Q119" s="8"/>
      <c r="R119" s="8"/>
    </row>
    <row r="120" spans="1:18" x14ac:dyDescent="0.25">
      <c r="A120" s="8"/>
      <c r="B120" s="8"/>
      <c r="C120" s="8"/>
      <c r="D120" s="8"/>
      <c r="E120" s="8"/>
      <c r="F120" s="8"/>
      <c r="G120" s="8"/>
      <c r="H120" s="8"/>
      <c r="I120" s="8"/>
      <c r="J120" s="8"/>
      <c r="K120" s="8"/>
      <c r="L120" s="8"/>
      <c r="M120" s="8"/>
      <c r="N120" s="8"/>
      <c r="O120" s="8"/>
      <c r="P120" s="8"/>
      <c r="Q120" s="8"/>
      <c r="R120" s="8"/>
    </row>
    <row r="121" spans="1:18" x14ac:dyDescent="0.25">
      <c r="A121" s="16" t="s">
        <v>164</v>
      </c>
      <c r="B121" s="8"/>
      <c r="C121" s="8"/>
      <c r="D121" s="8"/>
      <c r="E121" s="21"/>
      <c r="F121" s="21"/>
      <c r="G121" s="8"/>
      <c r="H121" s="8"/>
      <c r="I121" s="8"/>
      <c r="J121" s="8"/>
      <c r="K121" s="8"/>
      <c r="L121" s="8"/>
      <c r="M121" s="8"/>
      <c r="N121" s="8"/>
      <c r="O121" s="8"/>
      <c r="P121" s="8"/>
      <c r="Q121" s="8"/>
      <c r="R121" s="8"/>
    </row>
    <row r="122" spans="1:18" ht="7.15" customHeight="1" x14ac:dyDescent="0.25">
      <c r="A122" s="8"/>
      <c r="B122" s="8"/>
      <c r="C122" s="8"/>
      <c r="D122" s="8"/>
      <c r="E122" s="21"/>
      <c r="F122" s="21"/>
      <c r="G122" s="8"/>
      <c r="H122" s="45" t="s">
        <v>165</v>
      </c>
      <c r="I122" s="45"/>
      <c r="J122" s="45"/>
      <c r="K122" s="45"/>
      <c r="L122" s="45"/>
      <c r="M122" s="45"/>
      <c r="N122" s="45"/>
      <c r="O122" s="46"/>
      <c r="P122" s="46"/>
      <c r="Q122" s="46"/>
      <c r="R122" s="46"/>
    </row>
    <row r="123" spans="1:18" x14ac:dyDescent="0.25">
      <c r="A123" s="8"/>
      <c r="B123" s="16" t="s">
        <v>166</v>
      </c>
      <c r="C123" s="8"/>
      <c r="D123" s="8"/>
      <c r="E123" s="8" t="s">
        <v>167</v>
      </c>
      <c r="F123" s="8" t="s">
        <v>167</v>
      </c>
      <c r="G123" s="8"/>
      <c r="H123" s="47" t="s">
        <v>168</v>
      </c>
      <c r="I123" s="29" t="s">
        <v>169</v>
      </c>
      <c r="J123" s="29"/>
      <c r="K123" s="44" t="s">
        <v>104</v>
      </c>
      <c r="L123" s="44"/>
      <c r="M123" s="29" t="s">
        <v>169</v>
      </c>
      <c r="N123" s="47"/>
      <c r="O123" s="47"/>
      <c r="P123" s="47"/>
      <c r="Q123" s="47"/>
      <c r="R123" s="47"/>
    </row>
    <row r="124" spans="1:18" ht="27.6" customHeight="1" x14ac:dyDescent="0.25">
      <c r="A124" s="8"/>
      <c r="B124" s="204" t="s">
        <v>170</v>
      </c>
      <c r="C124" s="205"/>
      <c r="D124" s="205"/>
      <c r="E124" s="8"/>
      <c r="F124" s="8"/>
      <c r="G124" s="8"/>
      <c r="H124" s="9"/>
      <c r="I124" s="9"/>
      <c r="J124" s="9"/>
      <c r="K124" s="9"/>
      <c r="L124" s="9"/>
      <c r="M124" s="9"/>
      <c r="N124" s="9"/>
      <c r="O124" s="8"/>
      <c r="P124" s="8"/>
      <c r="Q124" s="8"/>
      <c r="R124" s="8"/>
    </row>
    <row r="125" spans="1:18" ht="28.15" customHeight="1" x14ac:dyDescent="0.25">
      <c r="A125" s="8"/>
      <c r="B125" s="8"/>
      <c r="C125" s="205" t="s">
        <v>171</v>
      </c>
      <c r="D125" s="205"/>
      <c r="E125" s="8"/>
      <c r="F125" s="21"/>
      <c r="G125" s="8"/>
      <c r="H125" s="29">
        <v>25</v>
      </c>
      <c r="I125" s="29" t="s">
        <v>172</v>
      </c>
      <c r="J125" s="29"/>
      <c r="K125" s="44" t="s">
        <v>104</v>
      </c>
      <c r="L125" s="44"/>
      <c r="M125" s="29" t="s">
        <v>172</v>
      </c>
      <c r="N125" s="29" t="s">
        <v>173</v>
      </c>
      <c r="O125" s="21"/>
      <c r="P125" s="21"/>
      <c r="Q125" s="21"/>
      <c r="R125" s="21"/>
    </row>
    <row r="126" spans="1:18" x14ac:dyDescent="0.25">
      <c r="A126" s="8"/>
      <c r="B126" s="8"/>
      <c r="C126" s="8"/>
      <c r="D126" s="48" t="s">
        <v>174</v>
      </c>
      <c r="E126" s="8"/>
      <c r="F126" s="21"/>
      <c r="G126" s="8"/>
      <c r="H126" s="29">
        <v>35</v>
      </c>
      <c r="I126" s="29" t="s">
        <v>109</v>
      </c>
      <c r="J126" s="29"/>
      <c r="K126" s="44" t="s">
        <v>104</v>
      </c>
      <c r="L126" s="44"/>
      <c r="M126" s="29" t="s">
        <v>109</v>
      </c>
      <c r="N126" s="29" t="s">
        <v>173</v>
      </c>
      <c r="O126" s="21"/>
      <c r="P126" s="21"/>
      <c r="Q126" s="21"/>
      <c r="R126" s="21"/>
    </row>
    <row r="127" spans="1:18" x14ac:dyDescent="0.25">
      <c r="A127" s="8"/>
      <c r="B127" s="8"/>
      <c r="C127" s="8" t="s">
        <v>175</v>
      </c>
      <c r="D127" s="8"/>
      <c r="E127" s="8"/>
      <c r="F127" s="21"/>
      <c r="G127" s="8"/>
      <c r="H127" s="29">
        <v>10</v>
      </c>
      <c r="I127" s="29" t="s">
        <v>109</v>
      </c>
      <c r="J127" s="29"/>
      <c r="K127" s="44" t="s">
        <v>104</v>
      </c>
      <c r="L127" s="44"/>
      <c r="M127" s="29" t="s">
        <v>109</v>
      </c>
      <c r="N127" s="29" t="s">
        <v>173</v>
      </c>
      <c r="O127" s="21"/>
      <c r="P127" s="21"/>
      <c r="Q127" s="21"/>
      <c r="R127" s="21"/>
    </row>
    <row r="128" spans="1:18" x14ac:dyDescent="0.25">
      <c r="A128" s="8"/>
      <c r="B128" s="8"/>
      <c r="C128" s="8"/>
      <c r="D128" s="48" t="s">
        <v>176</v>
      </c>
      <c r="E128" s="8"/>
      <c r="F128" s="21"/>
      <c r="G128" s="8"/>
      <c r="H128" s="29">
        <v>20</v>
      </c>
      <c r="I128" s="29" t="s">
        <v>109</v>
      </c>
      <c r="J128" s="29"/>
      <c r="K128" s="44" t="s">
        <v>104</v>
      </c>
      <c r="L128" s="44"/>
      <c r="M128" s="29" t="s">
        <v>109</v>
      </c>
      <c r="N128" s="29" t="s">
        <v>173</v>
      </c>
      <c r="O128" s="21"/>
      <c r="P128" s="21"/>
      <c r="Q128" s="21"/>
      <c r="R128" s="21"/>
    </row>
    <row r="129" spans="1:18" ht="7.9" customHeight="1" x14ac:dyDescent="0.25">
      <c r="A129" s="8"/>
      <c r="B129" s="8"/>
      <c r="C129" s="8"/>
      <c r="D129" s="8"/>
      <c r="E129" s="8"/>
      <c r="F129" s="8"/>
      <c r="G129" s="8"/>
      <c r="H129" s="8"/>
      <c r="I129" s="8"/>
      <c r="J129" s="8"/>
      <c r="K129" s="8"/>
      <c r="L129" s="8"/>
      <c r="M129" s="8"/>
      <c r="N129" s="8"/>
      <c r="O129" s="8"/>
      <c r="P129" s="8"/>
      <c r="Q129" s="8"/>
      <c r="R129" s="8"/>
    </row>
    <row r="130" spans="1:18" x14ac:dyDescent="0.25">
      <c r="A130" s="16" t="s">
        <v>177</v>
      </c>
      <c r="B130" s="8"/>
      <c r="C130" s="8"/>
      <c r="D130" s="8"/>
      <c r="E130" s="8"/>
      <c r="F130" s="8"/>
      <c r="G130" s="8"/>
      <c r="H130" s="8"/>
      <c r="I130" s="8"/>
      <c r="J130" s="8"/>
      <c r="K130" s="8"/>
      <c r="L130" s="8"/>
      <c r="M130" s="8"/>
      <c r="N130" s="8"/>
      <c r="O130" s="8"/>
      <c r="P130" s="8"/>
      <c r="Q130" s="8"/>
      <c r="R130" s="8"/>
    </row>
    <row r="131" spans="1:18" ht="13.9" customHeight="1" x14ac:dyDescent="0.25">
      <c r="A131" s="8"/>
      <c r="B131" s="49" t="s">
        <v>178</v>
      </c>
      <c r="C131" s="8"/>
      <c r="D131" s="8"/>
      <c r="E131" s="8" t="s">
        <v>109</v>
      </c>
      <c r="F131" s="8" t="s">
        <v>109</v>
      </c>
      <c r="G131" s="8"/>
      <c r="H131" s="45" t="s">
        <v>179</v>
      </c>
      <c r="I131" s="45"/>
      <c r="J131" s="45"/>
      <c r="K131" s="45"/>
      <c r="L131" s="45"/>
      <c r="M131" s="45"/>
      <c r="N131" s="50" t="s">
        <v>180</v>
      </c>
      <c r="O131" s="46"/>
      <c r="P131" s="46"/>
      <c r="Q131" s="46"/>
      <c r="R131" s="46"/>
    </row>
    <row r="132" spans="1:18" hidden="1" x14ac:dyDescent="0.25">
      <c r="A132" s="8"/>
      <c r="B132" s="51" t="s">
        <v>181</v>
      </c>
      <c r="C132" s="51"/>
      <c r="D132" s="51"/>
      <c r="E132" s="8" t="s">
        <v>109</v>
      </c>
      <c r="F132" s="8" t="s">
        <v>109</v>
      </c>
      <c r="G132" s="8"/>
      <c r="H132" s="9"/>
      <c r="I132" s="9"/>
      <c r="J132" s="9"/>
      <c r="K132" s="9"/>
      <c r="L132" s="9"/>
      <c r="M132" s="9"/>
      <c r="N132" s="9"/>
      <c r="O132" s="8"/>
      <c r="P132" s="8"/>
      <c r="Q132" s="8"/>
      <c r="R132" s="8"/>
    </row>
    <row r="133" spans="1:18" x14ac:dyDescent="0.25">
      <c r="A133" s="8"/>
      <c r="B133" s="51"/>
      <c r="C133" s="52" t="s">
        <v>182</v>
      </c>
      <c r="D133" s="51"/>
      <c r="E133" s="8"/>
      <c r="F133" s="8"/>
      <c r="G133" s="8"/>
      <c r="H133" s="9"/>
      <c r="I133" s="9"/>
      <c r="J133" s="9"/>
      <c r="K133" s="9"/>
      <c r="L133" s="9"/>
      <c r="M133" s="9"/>
      <c r="N133" s="9"/>
      <c r="O133" s="8"/>
      <c r="P133" s="8"/>
      <c r="Q133" s="8"/>
      <c r="R133" s="8"/>
    </row>
    <row r="134" spans="1:18" x14ac:dyDescent="0.25">
      <c r="A134" s="8"/>
      <c r="B134" s="8"/>
      <c r="C134" s="8"/>
      <c r="D134" s="52" t="s">
        <v>183</v>
      </c>
      <c r="E134" s="8"/>
      <c r="F134" s="21"/>
      <c r="G134" s="8"/>
      <c r="H134" s="29">
        <v>25</v>
      </c>
      <c r="I134" s="34" t="s">
        <v>184</v>
      </c>
      <c r="J134" s="34"/>
      <c r="K134" s="34" t="s">
        <v>184</v>
      </c>
      <c r="L134" s="34"/>
      <c r="M134" s="53" t="s">
        <v>185</v>
      </c>
      <c r="N134" s="29"/>
      <c r="O134" s="21"/>
      <c r="P134" s="21"/>
      <c r="Q134" s="21"/>
      <c r="R134" s="21"/>
    </row>
    <row r="135" spans="1:18" x14ac:dyDescent="0.25">
      <c r="A135" s="8"/>
      <c r="B135" s="8"/>
      <c r="C135" s="8"/>
      <c r="D135" s="54" t="s">
        <v>174</v>
      </c>
      <c r="E135" s="8"/>
      <c r="F135" s="21"/>
      <c r="G135" s="8"/>
      <c r="H135" s="35">
        <v>35</v>
      </c>
      <c r="I135" s="34" t="s">
        <v>186</v>
      </c>
      <c r="J135" s="34"/>
      <c r="K135" s="34" t="s">
        <v>186</v>
      </c>
      <c r="L135" s="34"/>
      <c r="M135" s="53" t="s">
        <v>187</v>
      </c>
      <c r="N135" s="29"/>
      <c r="O135" s="21"/>
      <c r="P135" s="21"/>
      <c r="Q135" s="21"/>
      <c r="R135" s="21"/>
    </row>
    <row r="136" spans="1:18" hidden="1" x14ac:dyDescent="0.25">
      <c r="A136" s="8"/>
      <c r="B136" s="8"/>
      <c r="C136" s="8"/>
      <c r="D136" s="8"/>
      <c r="E136" s="8"/>
      <c r="F136" s="8"/>
      <c r="G136" s="8"/>
      <c r="H136" s="8"/>
      <c r="I136" s="8"/>
      <c r="J136" s="8"/>
      <c r="K136" s="8"/>
      <c r="L136" s="8"/>
      <c r="M136" s="8"/>
      <c r="N136" s="8"/>
      <c r="O136" s="8"/>
      <c r="P136" s="8"/>
      <c r="Q136" s="8"/>
      <c r="R136" s="8"/>
    </row>
    <row r="137" spans="1:18" hidden="1" x14ac:dyDescent="0.25">
      <c r="A137" s="8"/>
      <c r="B137" s="8"/>
      <c r="C137" s="8"/>
      <c r="D137" s="8"/>
      <c r="E137" s="8"/>
      <c r="F137" s="8"/>
      <c r="G137" s="8"/>
      <c r="H137" s="8"/>
      <c r="I137" s="8"/>
      <c r="J137" s="8"/>
      <c r="K137" s="8"/>
      <c r="L137" s="8"/>
      <c r="M137" s="8"/>
      <c r="N137" s="8"/>
      <c r="O137" s="8"/>
      <c r="P137" s="8"/>
      <c r="Q137" s="8"/>
      <c r="R137" s="8"/>
    </row>
    <row r="138" spans="1:18" hidden="1" x14ac:dyDescent="0.25">
      <c r="A138" s="8"/>
      <c r="B138" s="8"/>
      <c r="C138" s="8"/>
      <c r="D138" s="8"/>
      <c r="E138" s="8"/>
      <c r="F138" s="8"/>
      <c r="G138" s="8"/>
      <c r="H138" s="8"/>
      <c r="I138" s="8"/>
      <c r="J138" s="8"/>
      <c r="K138" s="8"/>
      <c r="L138" s="8"/>
      <c r="M138" s="8"/>
      <c r="N138" s="8"/>
      <c r="O138" s="8"/>
      <c r="P138" s="8"/>
      <c r="Q138" s="8"/>
      <c r="R138" s="8"/>
    </row>
    <row r="139" spans="1:18" ht="6.6" customHeight="1" x14ac:dyDescent="0.25">
      <c r="A139" s="55"/>
      <c r="B139" s="55"/>
      <c r="C139" s="55"/>
      <c r="D139" s="8"/>
      <c r="E139" s="8"/>
      <c r="F139" s="8"/>
      <c r="G139" s="8"/>
      <c r="H139" s="8"/>
      <c r="I139" s="8"/>
      <c r="J139" s="8"/>
      <c r="K139" s="8"/>
      <c r="L139" s="8"/>
      <c r="M139" s="8"/>
      <c r="N139" s="8"/>
      <c r="O139" s="8"/>
      <c r="P139" s="8"/>
      <c r="Q139" s="8"/>
      <c r="R139" s="8"/>
    </row>
    <row r="140" spans="1:18" x14ac:dyDescent="0.25">
      <c r="A140" s="41"/>
      <c r="B140" s="41"/>
      <c r="C140" s="56" t="s">
        <v>188</v>
      </c>
      <c r="D140" s="8"/>
      <c r="E140" s="8"/>
      <c r="F140" s="8"/>
      <c r="G140" s="8"/>
      <c r="H140" s="8"/>
      <c r="I140" s="57" t="s">
        <v>189</v>
      </c>
      <c r="J140" s="8"/>
      <c r="K140" s="8"/>
      <c r="L140" s="8"/>
      <c r="M140" s="8"/>
      <c r="N140" s="8"/>
      <c r="O140" s="8"/>
      <c r="P140" s="8"/>
      <c r="Q140" s="8"/>
      <c r="R140" s="8"/>
    </row>
    <row r="141" spans="1:18" x14ac:dyDescent="0.25">
      <c r="A141" s="41"/>
      <c r="B141" s="41"/>
      <c r="C141" s="56"/>
      <c r="D141" s="8"/>
      <c r="E141" s="8"/>
      <c r="F141" s="8"/>
      <c r="G141" s="8"/>
      <c r="H141" s="8"/>
      <c r="I141" s="57"/>
      <c r="J141" s="8"/>
      <c r="K141" s="8"/>
      <c r="L141" s="8"/>
      <c r="M141" s="8"/>
      <c r="N141" s="8"/>
      <c r="O141" s="8"/>
      <c r="P141" s="8"/>
      <c r="Q141" s="8"/>
      <c r="R141" s="8"/>
    </row>
    <row r="142" spans="1:18" x14ac:dyDescent="0.25">
      <c r="A142" s="16" t="s">
        <v>190</v>
      </c>
      <c r="B142" s="8"/>
      <c r="C142" s="8"/>
      <c r="D142" s="8"/>
      <c r="E142" s="21">
        <v>50</v>
      </c>
      <c r="F142" s="21">
        <v>50</v>
      </c>
      <c r="G142" s="8"/>
      <c r="H142" s="31">
        <v>50</v>
      </c>
      <c r="I142" s="31">
        <v>50</v>
      </c>
      <c r="J142" s="31"/>
      <c r="K142" s="44" t="s">
        <v>104</v>
      </c>
      <c r="L142" s="44"/>
      <c r="M142" s="31">
        <v>50</v>
      </c>
      <c r="N142" s="31"/>
      <c r="O142" s="31"/>
      <c r="P142" s="31"/>
      <c r="Q142" s="31"/>
      <c r="R142" s="31"/>
    </row>
    <row r="143" spans="1:18" ht="10.15" customHeight="1" x14ac:dyDescent="0.25">
      <c r="A143" s="8"/>
      <c r="B143" s="8"/>
      <c r="C143" s="8"/>
      <c r="D143" s="8"/>
      <c r="E143" s="8"/>
      <c r="F143" s="8"/>
      <c r="G143" s="8"/>
      <c r="H143" s="8"/>
      <c r="I143" s="8"/>
      <c r="J143" s="8"/>
      <c r="K143" s="8"/>
      <c r="L143" s="8"/>
      <c r="M143" s="8"/>
      <c r="N143" s="8"/>
      <c r="O143" s="8"/>
      <c r="P143" s="8"/>
      <c r="Q143" s="8"/>
      <c r="R143" s="8"/>
    </row>
    <row r="144" spans="1:18" x14ac:dyDescent="0.25">
      <c r="A144" s="8"/>
      <c r="B144" s="8"/>
      <c r="C144" s="8"/>
      <c r="D144" s="8"/>
      <c r="E144" s="8"/>
      <c r="F144" s="8"/>
      <c r="G144" s="8"/>
      <c r="H144" s="8"/>
      <c r="I144" s="8"/>
      <c r="J144" s="8"/>
      <c r="K144" s="8"/>
      <c r="L144" s="8"/>
      <c r="M144" s="8"/>
      <c r="N144" s="8"/>
      <c r="O144" s="8"/>
      <c r="P144" s="8"/>
      <c r="Q144" s="8"/>
      <c r="R144" s="8"/>
    </row>
    <row r="145" spans="1:18" x14ac:dyDescent="0.25">
      <c r="A145" s="16" t="s">
        <v>191</v>
      </c>
      <c r="B145" s="8"/>
      <c r="C145" s="8"/>
      <c r="D145" s="8"/>
      <c r="E145" s="8"/>
      <c r="F145" s="8"/>
      <c r="G145" s="8"/>
      <c r="H145" s="8"/>
      <c r="I145" s="8"/>
      <c r="J145" s="8"/>
      <c r="K145" s="8"/>
      <c r="L145" s="8"/>
      <c r="M145" s="8"/>
      <c r="N145" s="8"/>
      <c r="O145" s="8"/>
      <c r="P145" s="8"/>
      <c r="Q145" s="8"/>
      <c r="R145" s="8"/>
    </row>
    <row r="146" spans="1:18" ht="17.25" x14ac:dyDescent="0.4">
      <c r="A146" s="8"/>
      <c r="B146" s="16" t="s">
        <v>192</v>
      </c>
      <c r="C146" s="8"/>
      <c r="D146" s="8"/>
      <c r="E146" s="8"/>
      <c r="F146" s="8"/>
      <c r="G146" s="8"/>
      <c r="H146" s="8"/>
      <c r="I146" s="58" t="s">
        <v>193</v>
      </c>
      <c r="J146" s="58"/>
      <c r="K146" s="58"/>
      <c r="L146" s="58"/>
      <c r="M146" s="58" t="s">
        <v>193</v>
      </c>
      <c r="N146" s="8"/>
      <c r="O146" s="8"/>
      <c r="P146" s="8" t="s">
        <v>194</v>
      </c>
      <c r="Q146" s="8"/>
      <c r="R146" s="8"/>
    </row>
    <row r="147" spans="1:18" x14ac:dyDescent="0.25">
      <c r="A147" s="8"/>
      <c r="B147" s="8" t="s">
        <v>195</v>
      </c>
      <c r="C147" s="8"/>
      <c r="D147" s="8"/>
      <c r="E147" s="8"/>
      <c r="F147" s="21">
        <v>700</v>
      </c>
      <c r="G147" s="8"/>
      <c r="H147" s="29">
        <v>1400</v>
      </c>
      <c r="I147" s="44">
        <v>1900</v>
      </c>
      <c r="J147" s="44"/>
      <c r="K147" s="59">
        <f>+I147-F147</f>
        <v>1200</v>
      </c>
      <c r="L147" s="59"/>
      <c r="M147" s="44">
        <v>1900</v>
      </c>
      <c r="N147" s="60" t="s">
        <v>196</v>
      </c>
      <c r="O147" s="21">
        <f>+H147+H159</f>
        <v>3200</v>
      </c>
      <c r="P147" s="21">
        <v>1725</v>
      </c>
      <c r="Q147" s="8">
        <v>1320</v>
      </c>
      <c r="R147" s="21">
        <v>1050</v>
      </c>
    </row>
    <row r="148" spans="1:18" x14ac:dyDescent="0.25">
      <c r="A148" s="8"/>
      <c r="B148" s="8" t="s">
        <v>197</v>
      </c>
      <c r="C148" s="8"/>
      <c r="D148" s="8"/>
      <c r="E148" s="8"/>
      <c r="F148" s="21">
        <v>800</v>
      </c>
      <c r="G148" s="8"/>
      <c r="H148" s="29">
        <v>1600</v>
      </c>
      <c r="I148" s="44">
        <v>1950</v>
      </c>
      <c r="J148" s="44"/>
      <c r="K148" s="59">
        <f>+I148-F148</f>
        <v>1150</v>
      </c>
      <c r="L148" s="59"/>
      <c r="M148" s="44">
        <v>1950</v>
      </c>
      <c r="N148" s="60" t="s">
        <v>198</v>
      </c>
      <c r="O148" s="21">
        <f>+H148+H160</f>
        <v>3800</v>
      </c>
      <c r="P148" s="21"/>
      <c r="Q148" s="61">
        <v>1435</v>
      </c>
      <c r="R148" s="21">
        <v>1050</v>
      </c>
    </row>
    <row r="149" spans="1:18" x14ac:dyDescent="0.25">
      <c r="A149" s="8"/>
      <c r="B149" s="9" t="s">
        <v>199</v>
      </c>
      <c r="C149" s="8"/>
      <c r="D149" s="8"/>
      <c r="E149" s="8"/>
      <c r="F149" s="21"/>
      <c r="G149" s="8"/>
      <c r="H149" s="29"/>
      <c r="I149" s="29"/>
      <c r="J149" s="29"/>
      <c r="K149" s="29"/>
      <c r="L149" s="29"/>
      <c r="M149" s="29"/>
      <c r="N149" s="29"/>
      <c r="O149" s="21"/>
      <c r="P149" s="21"/>
      <c r="Q149" s="61"/>
      <c r="R149" s="21"/>
    </row>
    <row r="150" spans="1:18" x14ac:dyDescent="0.25">
      <c r="A150" s="8"/>
      <c r="B150" s="8"/>
      <c r="C150" s="8"/>
      <c r="D150" s="8"/>
      <c r="E150" s="8"/>
      <c r="F150" s="21"/>
      <c r="G150" s="8"/>
      <c r="H150" s="29"/>
      <c r="I150" s="29"/>
      <c r="J150" s="29"/>
      <c r="K150" s="29"/>
      <c r="L150" s="29"/>
      <c r="M150" s="29"/>
      <c r="N150" s="29"/>
      <c r="O150" s="21"/>
      <c r="P150" s="21"/>
      <c r="Q150" s="61">
        <v>1815</v>
      </c>
      <c r="R150" s="21">
        <v>1450</v>
      </c>
    </row>
    <row r="151" spans="1:18" x14ac:dyDescent="0.25">
      <c r="A151" s="8"/>
      <c r="B151" s="8" t="s">
        <v>200</v>
      </c>
      <c r="C151" s="8"/>
      <c r="D151" s="8"/>
      <c r="E151" s="8"/>
      <c r="F151" s="21"/>
      <c r="G151" s="8"/>
      <c r="H151" s="29"/>
      <c r="I151" s="29"/>
      <c r="J151" s="29"/>
      <c r="K151" s="29"/>
      <c r="L151" s="29"/>
      <c r="M151" s="29"/>
      <c r="N151" s="29" t="s">
        <v>201</v>
      </c>
      <c r="O151" s="21"/>
      <c r="P151" s="21"/>
      <c r="Q151" s="61">
        <v>2200</v>
      </c>
      <c r="R151" s="21">
        <v>2800</v>
      </c>
    </row>
    <row r="152" spans="1:18" x14ac:dyDescent="0.25">
      <c r="A152" s="8"/>
      <c r="B152" s="8" t="s">
        <v>202</v>
      </c>
      <c r="C152" s="8"/>
      <c r="D152" s="8"/>
      <c r="E152" s="8"/>
      <c r="F152" s="21" t="s">
        <v>203</v>
      </c>
      <c r="G152" s="8"/>
      <c r="H152" s="32" t="s">
        <v>204</v>
      </c>
      <c r="I152" s="32" t="s">
        <v>203</v>
      </c>
      <c r="J152" s="32"/>
      <c r="K152" s="32" t="s">
        <v>203</v>
      </c>
      <c r="L152" s="32"/>
      <c r="M152" s="32"/>
      <c r="N152" s="29" t="s">
        <v>205</v>
      </c>
      <c r="O152" s="21" t="e">
        <f>+H152+H161</f>
        <v>#VALUE!</v>
      </c>
      <c r="P152" s="21"/>
      <c r="Q152" s="21" t="s">
        <v>206</v>
      </c>
      <c r="R152" s="21"/>
    </row>
    <row r="153" spans="1:18" x14ac:dyDescent="0.25">
      <c r="A153" s="8"/>
      <c r="B153" s="8"/>
      <c r="C153" s="41"/>
      <c r="D153" s="8"/>
      <c r="E153" s="8"/>
      <c r="F153" s="21"/>
      <c r="G153" s="8"/>
      <c r="H153" s="32"/>
      <c r="I153" s="32" t="s">
        <v>207</v>
      </c>
      <c r="J153" s="32"/>
      <c r="K153" s="44" t="s">
        <v>104</v>
      </c>
      <c r="L153" s="44"/>
      <c r="M153" s="32"/>
      <c r="N153" s="29"/>
      <c r="O153" s="21"/>
      <c r="P153" s="21"/>
      <c r="Q153" s="21"/>
      <c r="R153" s="21"/>
    </row>
    <row r="154" spans="1:18" ht="4.9000000000000004" customHeight="1" x14ac:dyDescent="0.25">
      <c r="A154" s="8"/>
      <c r="B154" s="8"/>
      <c r="C154" s="8"/>
      <c r="D154" s="8"/>
      <c r="E154" s="8"/>
      <c r="F154" s="21"/>
      <c r="G154" s="8"/>
      <c r="H154" s="32"/>
      <c r="I154" s="32"/>
      <c r="J154" s="32"/>
      <c r="K154" s="32"/>
      <c r="L154" s="32"/>
      <c r="M154" s="32"/>
      <c r="N154" s="29"/>
      <c r="O154" s="21"/>
      <c r="P154" s="21"/>
      <c r="Q154" s="21"/>
      <c r="R154" s="21"/>
    </row>
    <row r="155" spans="1:18" x14ac:dyDescent="0.25">
      <c r="A155" s="8"/>
      <c r="B155" s="8" t="s">
        <v>208</v>
      </c>
      <c r="C155" s="8"/>
      <c r="D155" s="8"/>
      <c r="E155" s="8"/>
      <c r="F155" s="8" t="s">
        <v>209</v>
      </c>
      <c r="G155" s="8"/>
      <c r="H155" s="8" t="s">
        <v>209</v>
      </c>
      <c r="I155" s="8"/>
      <c r="J155" s="8"/>
      <c r="K155" s="8"/>
      <c r="L155" s="8"/>
      <c r="M155" s="8"/>
      <c r="N155" s="8"/>
      <c r="O155" s="8"/>
      <c r="P155" s="8"/>
      <c r="Q155" s="8" t="s">
        <v>210</v>
      </c>
      <c r="R155" s="8"/>
    </row>
    <row r="156" spans="1:18" x14ac:dyDescent="0.25">
      <c r="A156" s="8"/>
      <c r="B156" s="8"/>
      <c r="C156" s="8" t="s">
        <v>211</v>
      </c>
      <c r="D156" s="8"/>
      <c r="E156" s="8"/>
      <c r="F156" s="8"/>
      <c r="G156" s="8"/>
      <c r="H156" s="8"/>
      <c r="I156" s="8"/>
      <c r="J156" s="8"/>
      <c r="K156" s="8"/>
      <c r="L156" s="8"/>
      <c r="M156" s="8"/>
      <c r="N156" s="8"/>
      <c r="O156" s="8"/>
      <c r="P156" s="8"/>
      <c r="Q156" s="8"/>
      <c r="R156" s="8"/>
    </row>
    <row r="157" spans="1:18" x14ac:dyDescent="0.25">
      <c r="A157" s="8"/>
      <c r="B157" s="8" t="s">
        <v>212</v>
      </c>
      <c r="C157" s="8"/>
      <c r="D157" s="8"/>
      <c r="E157" s="8"/>
      <c r="F157" s="8"/>
      <c r="G157" s="8"/>
      <c r="H157" s="8"/>
      <c r="I157" s="8"/>
      <c r="J157" s="8"/>
      <c r="K157" s="8"/>
      <c r="L157" s="8"/>
      <c r="M157" s="8"/>
      <c r="N157" s="8"/>
      <c r="O157" s="8"/>
      <c r="P157" s="8"/>
      <c r="Q157" s="61">
        <v>1000</v>
      </c>
      <c r="R157" s="8"/>
    </row>
    <row r="158" spans="1:18" x14ac:dyDescent="0.25">
      <c r="A158" s="8"/>
      <c r="B158" s="16" t="s">
        <v>213</v>
      </c>
      <c r="C158" s="8"/>
      <c r="D158" s="8"/>
      <c r="E158" s="8"/>
      <c r="F158" s="8"/>
      <c r="G158" s="8"/>
      <c r="H158" s="8"/>
      <c r="I158" s="8"/>
      <c r="J158" s="8"/>
      <c r="K158" s="8"/>
      <c r="L158" s="8"/>
      <c r="M158" s="8"/>
      <c r="N158" s="8"/>
      <c r="O158" s="8"/>
      <c r="P158" s="8"/>
      <c r="Q158" s="8"/>
      <c r="R158" s="8"/>
    </row>
    <row r="159" spans="1:18" x14ac:dyDescent="0.25">
      <c r="A159" s="8"/>
      <c r="B159" s="8" t="s">
        <v>195</v>
      </c>
      <c r="C159" s="8"/>
      <c r="D159" s="8"/>
      <c r="E159" s="8"/>
      <c r="F159" s="21">
        <v>900</v>
      </c>
      <c r="G159" s="8"/>
      <c r="H159" s="39">
        <v>1800</v>
      </c>
      <c r="I159" s="44">
        <v>1800</v>
      </c>
      <c r="J159" s="44"/>
      <c r="K159" s="59">
        <f>+I159-F159</f>
        <v>900</v>
      </c>
      <c r="L159" s="59"/>
      <c r="M159" s="44">
        <f>+F159*1.5</f>
        <v>1350</v>
      </c>
      <c r="N159" s="62" t="s">
        <v>214</v>
      </c>
      <c r="O159" s="21"/>
      <c r="P159" s="21" t="s">
        <v>215</v>
      </c>
      <c r="Q159" s="63" t="s">
        <v>216</v>
      </c>
      <c r="R159" s="21"/>
    </row>
    <row r="160" spans="1:18" x14ac:dyDescent="0.25">
      <c r="A160" s="8"/>
      <c r="B160" s="8" t="s">
        <v>197</v>
      </c>
      <c r="C160" s="8"/>
      <c r="D160" s="8"/>
      <c r="E160" s="8"/>
      <c r="F160" s="21">
        <v>1100</v>
      </c>
      <c r="G160" s="8"/>
      <c r="H160" s="39">
        <v>2200</v>
      </c>
      <c r="I160" s="44">
        <v>2200</v>
      </c>
      <c r="J160" s="44"/>
      <c r="K160" s="59">
        <f>+I160-F160</f>
        <v>1100</v>
      </c>
      <c r="L160" s="59"/>
      <c r="M160" s="44">
        <f>+F160*1.5</f>
        <v>1650</v>
      </c>
      <c r="N160" s="62" t="s">
        <v>214</v>
      </c>
      <c r="O160" s="21"/>
      <c r="P160" s="21"/>
      <c r="Q160" s="21"/>
      <c r="R160" s="21"/>
    </row>
    <row r="161" spans="1:18" x14ac:dyDescent="0.25">
      <c r="A161" s="8"/>
      <c r="B161" s="8" t="s">
        <v>202</v>
      </c>
      <c r="C161" s="8"/>
      <c r="D161" s="8"/>
      <c r="E161" s="8"/>
      <c r="F161" s="21" t="s">
        <v>203</v>
      </c>
      <c r="G161" s="8"/>
      <c r="H161" s="39">
        <v>2400</v>
      </c>
      <c r="I161" s="21" t="s">
        <v>217</v>
      </c>
      <c r="J161" s="21"/>
      <c r="K161" s="64" t="s">
        <v>218</v>
      </c>
      <c r="L161" s="64"/>
      <c r="M161" s="44"/>
      <c r="N161" s="62" t="s">
        <v>214</v>
      </c>
      <c r="O161" s="21"/>
      <c r="P161" s="21"/>
      <c r="Q161" s="21"/>
      <c r="R161" s="21"/>
    </row>
    <row r="162" spans="1:18" x14ac:dyDescent="0.25">
      <c r="A162" s="8"/>
      <c r="B162" s="8"/>
      <c r="C162" s="41"/>
      <c r="D162" s="65" t="s">
        <v>219</v>
      </c>
      <c r="E162" s="8"/>
      <c r="F162" s="21"/>
      <c r="G162" s="8"/>
      <c r="H162" s="39"/>
      <c r="I162" s="44"/>
      <c r="J162" s="44"/>
      <c r="K162" s="44"/>
      <c r="L162" s="44"/>
      <c r="M162" s="44"/>
      <c r="N162" s="62"/>
      <c r="O162" s="21"/>
      <c r="P162" s="21"/>
      <c r="Q162" s="21"/>
      <c r="R162" s="21"/>
    </row>
    <row r="163" spans="1:18" x14ac:dyDescent="0.25">
      <c r="A163" s="8"/>
      <c r="B163" s="8"/>
      <c r="C163" s="8" t="s">
        <v>211</v>
      </c>
      <c r="D163" s="8"/>
      <c r="E163" s="8"/>
      <c r="F163" s="8"/>
      <c r="G163" s="8"/>
      <c r="H163" s="8"/>
      <c r="I163" s="8"/>
      <c r="J163" s="8"/>
      <c r="K163" s="8"/>
      <c r="L163" s="8"/>
      <c r="M163" s="8"/>
      <c r="N163" s="8"/>
      <c r="O163" s="8"/>
      <c r="P163" s="8"/>
      <c r="Q163" s="8"/>
      <c r="R163" s="8"/>
    </row>
    <row r="164" spans="1:18" ht="8.4499999999999993" customHeight="1" x14ac:dyDescent="0.25">
      <c r="A164" s="8"/>
      <c r="B164" s="8"/>
      <c r="C164" s="8"/>
      <c r="D164" s="8"/>
      <c r="E164" s="8"/>
      <c r="F164" s="8"/>
      <c r="G164" s="8"/>
      <c r="H164" s="66" t="s">
        <v>220</v>
      </c>
      <c r="I164" s="67"/>
      <c r="J164" s="67"/>
      <c r="K164" s="67"/>
      <c r="L164" s="67"/>
      <c r="M164" s="67"/>
      <c r="N164" s="41"/>
      <c r="O164" s="8"/>
      <c r="P164" s="8"/>
      <c r="Q164" s="8"/>
      <c r="R164" s="8"/>
    </row>
    <row r="165" spans="1:18" ht="6.6" customHeight="1" x14ac:dyDescent="0.25">
      <c r="A165" s="8"/>
      <c r="B165" s="8"/>
      <c r="C165" s="8"/>
      <c r="D165" s="8"/>
      <c r="E165" s="8"/>
      <c r="F165" s="8"/>
      <c r="G165" s="8"/>
      <c r="H165" s="8"/>
      <c r="I165" s="8"/>
      <c r="J165" s="8"/>
      <c r="K165" s="8"/>
      <c r="L165" s="8"/>
      <c r="M165" s="8"/>
      <c r="N165" s="8"/>
      <c r="O165" s="8"/>
      <c r="P165" s="8"/>
      <c r="Q165" s="8"/>
      <c r="R165" s="8"/>
    </row>
    <row r="166" spans="1:18" x14ac:dyDescent="0.25">
      <c r="A166" s="68" t="s">
        <v>221</v>
      </c>
      <c r="B166" s="69" t="s">
        <v>222</v>
      </c>
      <c r="C166" s="8"/>
      <c r="D166" s="8" t="s">
        <v>223</v>
      </c>
      <c r="E166" s="70">
        <v>18.100000000000001</v>
      </c>
      <c r="F166" s="8">
        <v>16.45</v>
      </c>
      <c r="G166" s="8"/>
      <c r="H166" s="8">
        <v>16.45</v>
      </c>
      <c r="I166" s="71">
        <v>16.45</v>
      </c>
      <c r="J166" s="71"/>
      <c r="K166" s="71" t="s">
        <v>224</v>
      </c>
      <c r="L166" s="71"/>
      <c r="M166" s="8">
        <v>16.45</v>
      </c>
      <c r="N166" s="35" t="s">
        <v>225</v>
      </c>
      <c r="O166" s="8"/>
      <c r="P166" s="8"/>
      <c r="Q166" s="8"/>
      <c r="R166" s="8"/>
    </row>
    <row r="167" spans="1:18" x14ac:dyDescent="0.25">
      <c r="A167" s="68"/>
      <c r="B167" s="69"/>
      <c r="C167" s="8"/>
      <c r="D167" s="8" t="s">
        <v>226</v>
      </c>
      <c r="E167" s="70"/>
      <c r="F167" s="8"/>
      <c r="G167" s="8"/>
      <c r="H167" s="8"/>
      <c r="I167" s="72">
        <v>3.96</v>
      </c>
      <c r="J167" s="71"/>
      <c r="K167" s="71"/>
      <c r="L167" s="71"/>
      <c r="M167" s="8"/>
      <c r="N167" s="35"/>
      <c r="O167" s="8"/>
      <c r="P167" s="8"/>
      <c r="Q167" s="8"/>
      <c r="R167" s="8"/>
    </row>
    <row r="168" spans="1:18" x14ac:dyDescent="0.25">
      <c r="A168" s="68"/>
      <c r="B168" s="69"/>
      <c r="C168" s="8"/>
      <c r="D168" s="73" t="s">
        <v>227</v>
      </c>
      <c r="E168" s="70"/>
      <c r="F168" s="8"/>
      <c r="G168" s="8"/>
      <c r="H168" s="8"/>
      <c r="I168" s="71"/>
      <c r="J168" s="71"/>
      <c r="K168" s="71"/>
      <c r="L168" s="71"/>
      <c r="M168" s="8"/>
      <c r="N168" s="35"/>
      <c r="O168" s="8"/>
      <c r="P168" s="8"/>
      <c r="Q168" s="8"/>
      <c r="R168" s="8"/>
    </row>
    <row r="169" spans="1:18" x14ac:dyDescent="0.25">
      <c r="A169" s="8"/>
      <c r="B169" s="8"/>
      <c r="C169" s="8"/>
      <c r="D169" s="8"/>
      <c r="E169" s="8">
        <v>3.41</v>
      </c>
      <c r="F169" s="8">
        <v>3.96</v>
      </c>
      <c r="G169" s="8"/>
      <c r="H169" s="8">
        <v>3.96</v>
      </c>
      <c r="I169" s="8"/>
      <c r="J169" s="72"/>
      <c r="K169" s="71" t="s">
        <v>224</v>
      </c>
      <c r="L169" s="71"/>
      <c r="M169" s="8">
        <v>3.96</v>
      </c>
      <c r="N169" s="9" t="s">
        <v>228</v>
      </c>
      <c r="O169" s="8"/>
      <c r="P169" s="8"/>
      <c r="Q169" s="8"/>
      <c r="R169" s="8"/>
    </row>
    <row r="170" spans="1:18" x14ac:dyDescent="0.25">
      <c r="A170" s="8"/>
      <c r="B170" s="8"/>
      <c r="C170" s="8"/>
      <c r="D170" s="8"/>
      <c r="E170" s="8"/>
      <c r="F170" s="8"/>
      <c r="G170" s="8"/>
      <c r="H170" s="8"/>
      <c r="I170" s="72"/>
      <c r="J170" s="72"/>
      <c r="K170" s="71"/>
      <c r="L170" s="71"/>
      <c r="M170" s="8"/>
      <c r="N170" s="9"/>
      <c r="O170" s="8"/>
      <c r="P170" s="8"/>
      <c r="Q170" s="8"/>
      <c r="R170" s="8"/>
    </row>
    <row r="171" spans="1:18" ht="6.6" customHeight="1" x14ac:dyDescent="0.25">
      <c r="A171" s="8"/>
      <c r="B171" s="8"/>
      <c r="C171" s="8"/>
      <c r="D171" s="8"/>
      <c r="E171" s="8"/>
      <c r="F171" s="8"/>
      <c r="G171" s="8"/>
      <c r="H171" s="8"/>
      <c r="I171" s="8"/>
      <c r="J171" s="8"/>
      <c r="K171" s="8"/>
      <c r="L171" s="8"/>
      <c r="M171" s="8"/>
      <c r="N171" s="8"/>
      <c r="O171" s="8"/>
      <c r="P171" s="8"/>
      <c r="Q171" s="8"/>
      <c r="R171" s="8"/>
    </row>
    <row r="172" spans="1:18" ht="17.25" x14ac:dyDescent="0.4">
      <c r="A172" s="16" t="s">
        <v>229</v>
      </c>
      <c r="B172" s="8"/>
      <c r="C172" s="8"/>
      <c r="D172" s="8"/>
      <c r="E172" s="8"/>
      <c r="F172" s="8"/>
      <c r="G172" s="8"/>
      <c r="H172" s="8"/>
      <c r="I172" s="58" t="s">
        <v>230</v>
      </c>
      <c r="J172" s="58"/>
      <c r="K172" s="58"/>
      <c r="L172" s="58"/>
      <c r="M172" s="58" t="s">
        <v>193</v>
      </c>
      <c r="N172" s="8"/>
      <c r="O172" s="8"/>
      <c r="P172" s="8"/>
      <c r="Q172" s="8"/>
      <c r="R172" s="8"/>
    </row>
    <row r="173" spans="1:18" x14ac:dyDescent="0.25">
      <c r="A173" s="8"/>
      <c r="B173" s="52" t="s">
        <v>231</v>
      </c>
      <c r="C173" s="8"/>
      <c r="D173" s="8"/>
      <c r="E173" s="63"/>
      <c r="F173" s="63"/>
      <c r="G173" s="8"/>
      <c r="H173" s="63"/>
      <c r="I173" s="63"/>
      <c r="J173" s="63"/>
      <c r="K173" s="63"/>
      <c r="L173" s="63"/>
      <c r="M173" s="63"/>
      <c r="N173" s="63"/>
      <c r="O173" s="63"/>
      <c r="P173" s="8" t="s">
        <v>194</v>
      </c>
      <c r="Q173" s="63"/>
      <c r="R173" s="63"/>
    </row>
    <row r="174" spans="1:18" x14ac:dyDescent="0.25">
      <c r="A174" s="8"/>
      <c r="B174" s="8"/>
      <c r="C174" s="8" t="s">
        <v>232</v>
      </c>
      <c r="D174" s="8"/>
      <c r="E174" s="63">
        <v>2000</v>
      </c>
      <c r="F174" s="24">
        <v>2000</v>
      </c>
      <c r="G174" s="74"/>
      <c r="H174" s="75">
        <v>4000</v>
      </c>
      <c r="I174" s="59">
        <v>3000</v>
      </c>
      <c r="J174" s="59"/>
      <c r="K174" s="59">
        <f>+I174-F174</f>
        <v>1000</v>
      </c>
      <c r="L174" s="59"/>
      <c r="M174" s="59">
        <v>3000</v>
      </c>
      <c r="N174" s="62" t="s">
        <v>233</v>
      </c>
      <c r="O174" s="63">
        <f>+H174+H178</f>
        <v>5600</v>
      </c>
      <c r="P174" s="63">
        <v>3625</v>
      </c>
      <c r="Q174" s="63">
        <v>2000</v>
      </c>
      <c r="R174" s="63"/>
    </row>
    <row r="175" spans="1:18" x14ac:dyDescent="0.25">
      <c r="A175" s="8"/>
      <c r="B175" s="8"/>
      <c r="C175" s="8" t="s">
        <v>202</v>
      </c>
      <c r="D175" s="8"/>
      <c r="E175" s="63">
        <v>2000</v>
      </c>
      <c r="F175" s="24">
        <v>2000</v>
      </c>
      <c r="G175" s="74"/>
      <c r="H175" s="75">
        <v>5000</v>
      </c>
      <c r="I175" s="59">
        <v>3000</v>
      </c>
      <c r="J175" s="59"/>
      <c r="K175" s="59">
        <f>+I175-F175</f>
        <v>1000</v>
      </c>
      <c r="L175" s="59"/>
      <c r="M175" s="59">
        <v>3000</v>
      </c>
      <c r="N175" s="62" t="s">
        <v>233</v>
      </c>
      <c r="O175" s="63">
        <f>+H175+H179</f>
        <v>8000</v>
      </c>
      <c r="P175" s="63"/>
      <c r="Q175" s="63" t="s">
        <v>234</v>
      </c>
      <c r="R175" s="63"/>
    </row>
    <row r="176" spans="1:18" ht="6.6" customHeight="1" x14ac:dyDescent="0.25">
      <c r="A176" s="8"/>
      <c r="B176" s="8"/>
      <c r="C176" s="8"/>
      <c r="D176" s="8"/>
      <c r="E176" s="63"/>
      <c r="F176" s="63"/>
      <c r="G176" s="8"/>
      <c r="H176" s="66" t="s">
        <v>220</v>
      </c>
      <c r="I176" s="67"/>
      <c r="J176" s="67"/>
      <c r="K176" s="67"/>
      <c r="L176" s="67"/>
      <c r="M176" s="67"/>
      <c r="N176" s="41"/>
      <c r="O176" s="63"/>
      <c r="P176" s="63"/>
      <c r="Q176" s="63"/>
      <c r="R176" s="63"/>
    </row>
    <row r="177" spans="1:18" x14ac:dyDescent="0.25">
      <c r="A177" s="8"/>
      <c r="B177" s="52" t="s">
        <v>235</v>
      </c>
      <c r="C177" s="8"/>
      <c r="D177" s="8"/>
      <c r="E177" s="8"/>
      <c r="F177" s="8"/>
      <c r="G177" s="8"/>
      <c r="H177" s="8"/>
      <c r="I177" s="8"/>
      <c r="J177" s="8"/>
      <c r="K177" s="8"/>
      <c r="L177" s="8"/>
      <c r="M177" s="8"/>
      <c r="N177" s="8"/>
      <c r="O177" s="8"/>
      <c r="P177" s="8"/>
      <c r="Q177" s="8"/>
      <c r="R177" s="8"/>
    </row>
    <row r="178" spans="1:18" x14ac:dyDescent="0.25">
      <c r="A178" s="8"/>
      <c r="B178" s="8"/>
      <c r="C178" s="8" t="s">
        <v>232</v>
      </c>
      <c r="D178" s="8"/>
      <c r="E178" s="63">
        <v>800</v>
      </c>
      <c r="F178" s="24">
        <v>800</v>
      </c>
      <c r="G178" s="24"/>
      <c r="H178" s="75">
        <v>1600</v>
      </c>
      <c r="I178" s="59">
        <f>800*1.5</f>
        <v>1200</v>
      </c>
      <c r="J178" s="59"/>
      <c r="K178" s="59">
        <f>+I178-F178</f>
        <v>400</v>
      </c>
      <c r="L178" s="59"/>
      <c r="M178" s="59">
        <f>800*1.5</f>
        <v>1200</v>
      </c>
      <c r="N178" s="62" t="s">
        <v>236</v>
      </c>
      <c r="O178" s="63"/>
      <c r="P178" s="63"/>
      <c r="Q178" s="8"/>
      <c r="R178" s="63"/>
    </row>
    <row r="179" spans="1:18" x14ac:dyDescent="0.25">
      <c r="A179" s="8"/>
      <c r="B179" s="8"/>
      <c r="C179" s="8" t="s">
        <v>202</v>
      </c>
      <c r="D179" s="8"/>
      <c r="E179" s="76">
        <v>1500</v>
      </c>
      <c r="F179" s="21" t="s">
        <v>203</v>
      </c>
      <c r="G179" s="77"/>
      <c r="H179" s="78">
        <v>3000</v>
      </c>
      <c r="I179" s="21" t="s">
        <v>237</v>
      </c>
      <c r="J179" s="21"/>
      <c r="K179" s="59" t="s">
        <v>238</v>
      </c>
      <c r="L179" s="59"/>
      <c r="M179" s="79">
        <f>1500*1.5</f>
        <v>2250</v>
      </c>
      <c r="N179" s="80" t="s">
        <v>239</v>
      </c>
      <c r="O179" s="76"/>
      <c r="P179" s="76"/>
      <c r="Q179" s="63" t="s">
        <v>240</v>
      </c>
      <c r="R179" s="76"/>
    </row>
    <row r="180" spans="1:18" ht="8.4499999999999993" customHeight="1" x14ac:dyDescent="0.25">
      <c r="A180" s="8"/>
      <c r="B180" s="8"/>
      <c r="C180" s="41"/>
      <c r="D180" s="8"/>
      <c r="E180" s="8"/>
      <c r="F180" s="8"/>
      <c r="G180" s="8"/>
      <c r="H180" s="66" t="s">
        <v>220</v>
      </c>
      <c r="I180" s="67"/>
      <c r="J180" s="67"/>
      <c r="K180" s="67"/>
      <c r="L180" s="67"/>
      <c r="M180" s="67"/>
      <c r="N180" s="41"/>
      <c r="O180" s="8"/>
      <c r="P180" s="8"/>
      <c r="Q180" s="8"/>
      <c r="R180" s="8"/>
    </row>
    <row r="181" spans="1:18" x14ac:dyDescent="0.25">
      <c r="A181" s="68" t="s">
        <v>241</v>
      </c>
      <c r="B181" s="69" t="s">
        <v>222</v>
      </c>
      <c r="C181" s="8"/>
      <c r="D181" s="8" t="s">
        <v>242</v>
      </c>
      <c r="E181" s="8">
        <v>22.85</v>
      </c>
      <c r="F181" s="35">
        <v>29</v>
      </c>
      <c r="G181" s="9"/>
      <c r="H181" s="35">
        <v>29</v>
      </c>
      <c r="I181" s="70">
        <v>29</v>
      </c>
      <c r="J181" s="70"/>
      <c r="K181" s="70" t="s">
        <v>224</v>
      </c>
      <c r="L181" s="70"/>
      <c r="M181" s="70">
        <v>29</v>
      </c>
      <c r="N181" s="35" t="s">
        <v>225</v>
      </c>
      <c r="O181" s="8"/>
      <c r="P181" s="8"/>
      <c r="Q181" s="8"/>
      <c r="R181" s="8"/>
    </row>
    <row r="182" spans="1:18" x14ac:dyDescent="0.25">
      <c r="A182" s="8"/>
      <c r="B182" s="8"/>
      <c r="C182" s="8"/>
      <c r="D182" s="8" t="s">
        <v>226</v>
      </c>
      <c r="E182" s="8">
        <v>0.51</v>
      </c>
      <c r="F182" s="9">
        <v>1.75</v>
      </c>
      <c r="G182" s="9"/>
      <c r="H182" s="9">
        <v>1.75</v>
      </c>
      <c r="I182" s="81">
        <v>1.75</v>
      </c>
      <c r="J182" s="81"/>
      <c r="K182" s="70" t="s">
        <v>224</v>
      </c>
      <c r="L182" s="70"/>
      <c r="M182" s="81">
        <v>1.75</v>
      </c>
      <c r="N182" s="9" t="s">
        <v>228</v>
      </c>
      <c r="O182" s="8"/>
      <c r="P182" s="8"/>
      <c r="Q182" s="8"/>
      <c r="R182" s="8"/>
    </row>
    <row r="183" spans="1:18" x14ac:dyDescent="0.25">
      <c r="A183" s="8"/>
      <c r="B183" s="8"/>
      <c r="C183" s="82"/>
      <c r="D183" s="83" t="s">
        <v>227</v>
      </c>
      <c r="E183" s="8"/>
      <c r="F183" s="8"/>
      <c r="G183" s="8"/>
      <c r="H183" s="8"/>
      <c r="I183" s="8"/>
      <c r="J183" s="8"/>
      <c r="K183" s="8"/>
      <c r="L183" s="8"/>
      <c r="M183" s="8"/>
      <c r="N183" s="8"/>
      <c r="O183" s="8"/>
      <c r="P183" s="8"/>
      <c r="Q183" s="8"/>
      <c r="R183" s="8"/>
    </row>
    <row r="184" spans="1:18" x14ac:dyDescent="0.25">
      <c r="A184" s="16" t="s">
        <v>243</v>
      </c>
      <c r="B184" s="8"/>
      <c r="C184" s="8"/>
      <c r="D184" s="8"/>
      <c r="E184" s="21">
        <v>25</v>
      </c>
      <c r="F184" s="29">
        <v>25</v>
      </c>
      <c r="G184" s="9"/>
      <c r="H184" s="29">
        <v>25</v>
      </c>
      <c r="I184" s="21">
        <v>25</v>
      </c>
      <c r="J184" s="21"/>
      <c r="K184" s="21" t="s">
        <v>104</v>
      </c>
      <c r="L184" s="21"/>
      <c r="M184" s="21">
        <v>25</v>
      </c>
      <c r="N184" s="29" t="s">
        <v>104</v>
      </c>
      <c r="O184" s="8"/>
      <c r="P184" s="8"/>
      <c r="Q184" s="8"/>
      <c r="R184" s="8"/>
    </row>
    <row r="185" spans="1:18" ht="6.6" customHeight="1" x14ac:dyDescent="0.25">
      <c r="A185" s="8"/>
      <c r="B185" s="8"/>
      <c r="C185" s="8"/>
      <c r="D185" s="8"/>
      <c r="E185" s="8"/>
      <c r="F185" s="8"/>
      <c r="G185" s="8"/>
      <c r="H185" s="8"/>
      <c r="I185" s="8"/>
      <c r="J185" s="8"/>
      <c r="K185" s="8"/>
      <c r="L185" s="8"/>
      <c r="M185" s="8"/>
      <c r="N185" s="8"/>
      <c r="O185" s="8"/>
      <c r="P185" s="8"/>
      <c r="Q185" s="8"/>
      <c r="R185" s="8"/>
    </row>
    <row r="186" spans="1:18" x14ac:dyDescent="0.25">
      <c r="A186" s="16" t="s">
        <v>244</v>
      </c>
      <c r="B186" s="8"/>
      <c r="C186" s="8"/>
      <c r="D186" s="8"/>
      <c r="E186" s="8"/>
      <c r="F186" s="8"/>
      <c r="G186" s="8"/>
      <c r="H186" s="8"/>
      <c r="I186" s="8"/>
      <c r="J186" s="8"/>
      <c r="K186" s="8"/>
      <c r="L186" s="8"/>
      <c r="M186" s="8"/>
      <c r="N186" s="8"/>
      <c r="O186" s="8"/>
      <c r="P186" s="8"/>
      <c r="Q186" s="8"/>
      <c r="R186" s="8"/>
    </row>
    <row r="187" spans="1:18" x14ac:dyDescent="0.25">
      <c r="A187" s="8"/>
      <c r="B187" s="8" t="s">
        <v>245</v>
      </c>
      <c r="C187" s="8"/>
      <c r="D187" s="8"/>
      <c r="E187" s="84">
        <v>0.01</v>
      </c>
      <c r="F187" s="84">
        <v>0.01</v>
      </c>
      <c r="G187" s="8"/>
      <c r="H187" s="84">
        <v>0.01</v>
      </c>
      <c r="I187" s="84">
        <v>0.01</v>
      </c>
      <c r="J187" s="84"/>
      <c r="K187" s="21" t="s">
        <v>104</v>
      </c>
      <c r="L187" s="21"/>
      <c r="M187" s="84">
        <v>0.01</v>
      </c>
      <c r="N187" s="85" t="s">
        <v>246</v>
      </c>
      <c r="O187" s="8"/>
      <c r="P187" s="8"/>
      <c r="Q187" s="8"/>
      <c r="R187" s="8"/>
    </row>
    <row r="188" spans="1:18" x14ac:dyDescent="0.25">
      <c r="A188" s="8"/>
      <c r="B188" s="8" t="s">
        <v>247</v>
      </c>
      <c r="C188" s="8"/>
      <c r="D188" s="8"/>
      <c r="E188" s="84"/>
      <c r="F188" s="84"/>
      <c r="G188" s="8"/>
      <c r="H188" s="84"/>
      <c r="I188" s="84"/>
      <c r="J188" s="84"/>
      <c r="K188" s="84"/>
      <c r="L188" s="84"/>
      <c r="M188" s="84"/>
      <c r="N188" s="84"/>
      <c r="O188" s="8"/>
      <c r="P188" s="8"/>
      <c r="Q188" s="8"/>
      <c r="R188" s="8"/>
    </row>
    <row r="189" spans="1:18" ht="6" customHeight="1" x14ac:dyDescent="0.25">
      <c r="A189" s="8"/>
      <c r="B189" s="8"/>
      <c r="C189" s="8"/>
      <c r="D189" s="8"/>
      <c r="E189" s="84"/>
      <c r="F189" s="84"/>
      <c r="G189" s="8"/>
      <c r="H189" s="84"/>
      <c r="I189" s="84"/>
      <c r="J189" s="84"/>
      <c r="K189" s="84"/>
      <c r="L189" s="84"/>
      <c r="M189" s="84"/>
      <c r="N189" s="84"/>
      <c r="O189" s="8"/>
      <c r="P189" s="8"/>
      <c r="Q189" s="8"/>
      <c r="R189" s="8"/>
    </row>
    <row r="190" spans="1:18" x14ac:dyDescent="0.25">
      <c r="A190" s="8"/>
      <c r="B190" s="8" t="s">
        <v>248</v>
      </c>
      <c r="C190" s="8"/>
      <c r="D190" s="8"/>
      <c r="E190" s="86">
        <v>8.3300000000000006E-3</v>
      </c>
      <c r="F190" s="86">
        <v>8.3300000000000006E-3</v>
      </c>
      <c r="G190" s="8"/>
      <c r="H190" s="86">
        <v>8.3300000000000006E-3</v>
      </c>
      <c r="I190" s="86">
        <v>8.3300000000000006E-3</v>
      </c>
      <c r="J190" s="87" t="s">
        <v>249</v>
      </c>
      <c r="K190" s="86" t="s">
        <v>249</v>
      </c>
      <c r="L190" s="86"/>
      <c r="M190" s="86">
        <v>8.3300000000000006E-3</v>
      </c>
      <c r="N190" s="86" t="s">
        <v>249</v>
      </c>
      <c r="O190" s="8"/>
      <c r="P190" s="8"/>
      <c r="Q190" s="8"/>
      <c r="R190" s="8"/>
    </row>
    <row r="191" spans="1:18" x14ac:dyDescent="0.25">
      <c r="A191" s="8"/>
      <c r="B191" s="8"/>
      <c r="C191" s="8" t="s">
        <v>250</v>
      </c>
      <c r="D191" s="8"/>
      <c r="E191" s="23" t="s">
        <v>251</v>
      </c>
      <c r="F191" s="23" t="s">
        <v>251</v>
      </c>
      <c r="G191" s="8"/>
      <c r="H191" s="8"/>
      <c r="I191" s="8"/>
      <c r="J191" s="8"/>
      <c r="K191" s="8"/>
      <c r="L191" s="8"/>
      <c r="M191" s="8"/>
      <c r="N191" s="8"/>
      <c r="O191" s="8"/>
      <c r="P191" s="8"/>
      <c r="Q191" s="8"/>
      <c r="R191" s="8"/>
    </row>
    <row r="192" spans="1:18" x14ac:dyDescent="0.25">
      <c r="A192" s="16" t="s">
        <v>252</v>
      </c>
      <c r="B192" s="8"/>
      <c r="C192" s="8"/>
      <c r="D192" s="8"/>
      <c r="E192" s="8"/>
      <c r="F192" s="8"/>
      <c r="G192" s="8"/>
      <c r="H192" s="8"/>
      <c r="I192" s="8"/>
      <c r="J192" s="8"/>
      <c r="K192" s="8"/>
      <c r="L192" s="8"/>
      <c r="M192" s="8"/>
      <c r="N192" s="8"/>
      <c r="O192" s="8"/>
      <c r="P192" s="8"/>
      <c r="Q192" s="8"/>
      <c r="R192" s="8"/>
    </row>
    <row r="193" spans="1:18" x14ac:dyDescent="0.25">
      <c r="A193" s="8"/>
      <c r="B193" s="8" t="s">
        <v>253</v>
      </c>
      <c r="C193" s="8"/>
      <c r="D193" s="8"/>
      <c r="E193" s="84">
        <v>0.04</v>
      </c>
      <c r="F193" s="84">
        <v>0.04</v>
      </c>
      <c r="G193" s="8"/>
      <c r="H193" s="84">
        <v>0.04</v>
      </c>
      <c r="I193" s="84">
        <v>0.04</v>
      </c>
      <c r="J193" s="84"/>
      <c r="K193" s="84">
        <v>0.04</v>
      </c>
      <c r="L193" s="84"/>
      <c r="M193" s="84">
        <v>0.04</v>
      </c>
      <c r="N193" s="85" t="s">
        <v>246</v>
      </c>
      <c r="O193" s="8"/>
      <c r="P193" s="8"/>
      <c r="Q193" s="8"/>
      <c r="R193" s="8"/>
    </row>
    <row r="194" spans="1:18" ht="6.6" customHeight="1" x14ac:dyDescent="0.25">
      <c r="A194" s="8"/>
      <c r="B194" s="8"/>
      <c r="C194" s="8"/>
      <c r="D194" s="8"/>
      <c r="E194" s="84"/>
      <c r="F194" s="84"/>
      <c r="G194" s="8"/>
      <c r="H194" s="84"/>
      <c r="I194" s="84"/>
      <c r="J194" s="84"/>
      <c r="K194" s="84"/>
      <c r="L194" s="84"/>
      <c r="M194" s="84"/>
      <c r="N194" s="84"/>
      <c r="O194" s="8"/>
      <c r="P194" s="8"/>
      <c r="Q194" s="8"/>
      <c r="R194" s="8"/>
    </row>
    <row r="195" spans="1:18" hidden="1" x14ac:dyDescent="0.25">
      <c r="A195" s="8"/>
      <c r="B195" s="8"/>
      <c r="C195" s="8"/>
      <c r="D195" s="8"/>
      <c r="E195" s="84"/>
      <c r="F195" s="84"/>
      <c r="G195" s="8"/>
      <c r="H195" s="84"/>
      <c r="I195" s="84"/>
      <c r="J195" s="84"/>
      <c r="K195" s="84"/>
      <c r="L195" s="84"/>
      <c r="M195" s="84"/>
      <c r="N195" s="84"/>
      <c r="O195" s="8"/>
      <c r="P195" s="8"/>
      <c r="Q195" s="8"/>
      <c r="R195" s="8"/>
    </row>
    <row r="196" spans="1:18" x14ac:dyDescent="0.25">
      <c r="A196" s="16" t="s">
        <v>254</v>
      </c>
      <c r="B196" s="8"/>
      <c r="C196" s="8"/>
      <c r="D196" s="8"/>
      <c r="E196" s="21">
        <v>15</v>
      </c>
      <c r="F196" s="21">
        <v>15</v>
      </c>
      <c r="G196" s="8"/>
      <c r="H196" s="21">
        <v>15</v>
      </c>
      <c r="I196" s="21">
        <v>15</v>
      </c>
      <c r="J196" s="21"/>
      <c r="K196" s="21">
        <v>15</v>
      </c>
      <c r="L196" s="21"/>
      <c r="M196" s="21">
        <v>15</v>
      </c>
      <c r="N196" s="21"/>
      <c r="O196" s="8"/>
      <c r="P196" s="8"/>
      <c r="Q196" s="8"/>
      <c r="R196" s="8"/>
    </row>
    <row r="197" spans="1:18" x14ac:dyDescent="0.25">
      <c r="A197" s="8"/>
      <c r="B197" s="8" t="s">
        <v>255</v>
      </c>
      <c r="C197" s="8"/>
      <c r="D197" s="8"/>
      <c r="E197" s="84">
        <v>0.1</v>
      </c>
      <c r="F197" s="84">
        <v>0.1</v>
      </c>
      <c r="G197" s="8"/>
      <c r="H197" s="84">
        <v>0.1</v>
      </c>
      <c r="I197" s="84">
        <v>0.1</v>
      </c>
      <c r="J197" s="84"/>
      <c r="K197" s="84">
        <v>0.1</v>
      </c>
      <c r="L197" s="84"/>
      <c r="M197" s="84">
        <v>0.1</v>
      </c>
      <c r="N197" s="85" t="s">
        <v>256</v>
      </c>
      <c r="O197" s="8"/>
      <c r="P197" s="8"/>
      <c r="Q197" s="8"/>
      <c r="R197" s="8"/>
    </row>
    <row r="198" spans="1:18" ht="6.6" customHeight="1" x14ac:dyDescent="0.25">
      <c r="A198" s="8"/>
      <c r="B198" s="8"/>
      <c r="C198" s="8"/>
      <c r="D198" s="8"/>
      <c r="E198" s="8"/>
      <c r="F198" s="8"/>
      <c r="G198" s="8"/>
      <c r="H198" s="8"/>
      <c r="I198" s="8"/>
      <c r="J198" s="8"/>
      <c r="K198" s="8"/>
      <c r="L198" s="8"/>
      <c r="M198" s="8"/>
      <c r="N198" s="8"/>
      <c r="O198" s="8"/>
      <c r="P198" s="8"/>
      <c r="Q198" s="8"/>
      <c r="R198" s="8"/>
    </row>
    <row r="199" spans="1:18" x14ac:dyDescent="0.25">
      <c r="A199" s="16" t="s">
        <v>257</v>
      </c>
      <c r="B199" s="8"/>
      <c r="C199" s="8"/>
      <c r="D199" s="8"/>
      <c r="E199" s="8"/>
      <c r="F199" s="8" t="s">
        <v>258</v>
      </c>
      <c r="G199" s="8"/>
      <c r="H199" s="29">
        <v>50</v>
      </c>
      <c r="I199" s="13" t="s">
        <v>258</v>
      </c>
      <c r="J199" s="13"/>
      <c r="K199" s="29" t="s">
        <v>259</v>
      </c>
      <c r="L199" s="29"/>
      <c r="M199" s="29">
        <v>50</v>
      </c>
      <c r="N199" s="29"/>
      <c r="O199" s="21"/>
      <c r="P199" s="21"/>
      <c r="Q199" s="21"/>
      <c r="R199" s="21"/>
    </row>
    <row r="200" spans="1:18" x14ac:dyDescent="0.25">
      <c r="A200" s="8"/>
      <c r="B200" s="41"/>
      <c r="C200" s="8"/>
      <c r="D200" s="8"/>
      <c r="E200" s="8"/>
      <c r="F200" s="8" t="s">
        <v>260</v>
      </c>
      <c r="G200" s="8"/>
      <c r="H200" s="8"/>
      <c r="I200" s="8" t="s">
        <v>260</v>
      </c>
      <c r="J200" s="8"/>
      <c r="K200" s="8"/>
      <c r="L200" s="8"/>
      <c r="M200" s="8"/>
      <c r="N200" s="8"/>
      <c r="O200" s="8"/>
      <c r="P200" s="8"/>
      <c r="Q200" s="8"/>
      <c r="R200" s="8"/>
    </row>
    <row r="201" spans="1:18" ht="8.4499999999999993" customHeight="1" x14ac:dyDescent="0.25">
      <c r="A201" s="8"/>
      <c r="B201" s="8"/>
      <c r="C201" s="8"/>
      <c r="D201" s="8"/>
      <c r="E201" s="8"/>
      <c r="F201" s="8"/>
      <c r="G201" s="8"/>
      <c r="H201" s="8"/>
      <c r="I201" s="8"/>
      <c r="J201" s="8"/>
      <c r="K201" s="8"/>
      <c r="L201" s="8"/>
      <c r="M201" s="8"/>
      <c r="N201" s="8"/>
      <c r="O201" s="8"/>
      <c r="P201" s="8"/>
      <c r="Q201" s="8"/>
      <c r="R201" s="8"/>
    </row>
    <row r="202" spans="1:18" x14ac:dyDescent="0.25">
      <c r="A202" s="16" t="s">
        <v>261</v>
      </c>
      <c r="B202" s="8"/>
      <c r="C202" s="8"/>
      <c r="D202" s="8"/>
      <c r="E202" s="8" t="s">
        <v>109</v>
      </c>
      <c r="F202" s="8" t="s">
        <v>109</v>
      </c>
      <c r="G202" s="8"/>
      <c r="H202" s="29">
        <v>5</v>
      </c>
      <c r="I202" s="29">
        <v>5</v>
      </c>
      <c r="J202" s="29"/>
      <c r="K202" s="29">
        <f>+I202</f>
        <v>5</v>
      </c>
      <c r="L202" s="29"/>
      <c r="M202" s="29">
        <v>3</v>
      </c>
      <c r="N202" s="29" t="s">
        <v>262</v>
      </c>
      <c r="O202" s="88"/>
      <c r="P202" s="21"/>
      <c r="Q202" s="21"/>
      <c r="R202" s="21"/>
    </row>
    <row r="203" spans="1:18" hidden="1" x14ac:dyDescent="0.25">
      <c r="A203" s="8"/>
      <c r="B203" s="8"/>
      <c r="C203" s="8"/>
      <c r="D203" s="8"/>
      <c r="E203" s="8"/>
      <c r="F203" s="8"/>
      <c r="G203" s="8"/>
      <c r="H203" s="8"/>
      <c r="I203" s="8"/>
      <c r="J203" s="8"/>
      <c r="K203" s="8"/>
      <c r="L203" s="8"/>
      <c r="M203" s="8"/>
      <c r="N203" s="8"/>
      <c r="O203" s="8"/>
      <c r="P203" s="8"/>
      <c r="Q203" s="8"/>
      <c r="R203" s="8"/>
    </row>
    <row r="204" spans="1:18" ht="13.15" customHeight="1" x14ac:dyDescent="0.25">
      <c r="A204" s="8"/>
      <c r="B204" s="8" t="s">
        <v>263</v>
      </c>
      <c r="C204" s="8"/>
      <c r="D204" s="8"/>
      <c r="E204" s="8"/>
      <c r="F204" s="8"/>
      <c r="G204" s="8"/>
      <c r="H204" s="8"/>
      <c r="I204" s="89">
        <v>5</v>
      </c>
      <c r="J204" s="8"/>
      <c r="K204" s="8"/>
      <c r="L204" s="8"/>
      <c r="M204" s="8"/>
      <c r="N204" s="8"/>
      <c r="O204" s="8"/>
      <c r="P204" s="8"/>
      <c r="Q204" s="8"/>
      <c r="R204" s="8"/>
    </row>
    <row r="205" spans="1:18" ht="4.1500000000000004" customHeight="1" x14ac:dyDescent="0.25">
      <c r="A205" s="8"/>
      <c r="B205" s="8"/>
      <c r="C205" s="8"/>
      <c r="D205" s="8"/>
      <c r="E205" s="8"/>
      <c r="F205" s="8"/>
      <c r="G205" s="8"/>
      <c r="H205" s="8"/>
      <c r="I205" s="89"/>
      <c r="J205" s="8"/>
      <c r="K205" s="8"/>
      <c r="L205" s="8"/>
      <c r="M205" s="8"/>
      <c r="N205" s="8"/>
      <c r="O205" s="8"/>
      <c r="P205" s="8"/>
      <c r="Q205" s="8"/>
      <c r="R205" s="8"/>
    </row>
    <row r="206" spans="1:18" x14ac:dyDescent="0.25">
      <c r="A206" s="16" t="s">
        <v>264</v>
      </c>
      <c r="B206" s="8"/>
      <c r="C206" s="8"/>
      <c r="D206" s="8"/>
      <c r="E206" s="8"/>
      <c r="F206" s="8"/>
      <c r="G206" s="8"/>
      <c r="H206" s="8"/>
      <c r="I206" s="8"/>
      <c r="J206" s="8"/>
      <c r="K206" s="8"/>
      <c r="L206" s="8"/>
      <c r="M206" s="8"/>
      <c r="N206" s="32" t="s">
        <v>265</v>
      </c>
      <c r="O206" s="8"/>
      <c r="P206" s="8"/>
      <c r="Q206" s="8"/>
      <c r="R206" s="8"/>
    </row>
    <row r="207" spans="1:18" x14ac:dyDescent="0.25">
      <c r="A207" s="8"/>
      <c r="B207" s="8" t="s">
        <v>266</v>
      </c>
      <c r="C207" s="8"/>
      <c r="D207" s="8"/>
      <c r="E207" s="8"/>
      <c r="F207" s="21">
        <v>5</v>
      </c>
      <c r="G207" s="8"/>
      <c r="H207" s="29">
        <v>10</v>
      </c>
      <c r="I207" s="29">
        <v>10</v>
      </c>
      <c r="J207" s="29"/>
      <c r="K207" s="29">
        <f>+I207-F207</f>
        <v>5</v>
      </c>
      <c r="L207" s="29"/>
      <c r="M207" s="29">
        <v>10</v>
      </c>
      <c r="N207" s="8"/>
      <c r="O207" s="8"/>
      <c r="P207" s="8"/>
      <c r="Q207" s="8"/>
      <c r="R207" s="8"/>
    </row>
    <row r="208" spans="1:18" x14ac:dyDescent="0.25">
      <c r="A208" s="8"/>
      <c r="B208" s="8" t="s">
        <v>267</v>
      </c>
      <c r="C208" s="8"/>
      <c r="D208" s="8"/>
      <c r="E208" s="8"/>
      <c r="F208" s="21">
        <v>20</v>
      </c>
      <c r="G208" s="8"/>
      <c r="H208" s="29">
        <v>50</v>
      </c>
      <c r="I208" s="29">
        <v>50</v>
      </c>
      <c r="J208" s="29"/>
      <c r="K208" s="35">
        <f>+I208-F208</f>
        <v>30</v>
      </c>
      <c r="L208" s="35"/>
      <c r="M208" s="29">
        <v>40</v>
      </c>
      <c r="N208" s="29"/>
      <c r="O208" s="8"/>
      <c r="P208" s="8"/>
      <c r="Q208" s="8"/>
      <c r="R208" s="8"/>
    </row>
    <row r="209" spans="1:18" x14ac:dyDescent="0.25">
      <c r="A209" s="8"/>
      <c r="B209" s="9" t="s">
        <v>268</v>
      </c>
      <c r="C209" s="8"/>
      <c r="D209" s="8"/>
      <c r="E209" s="8"/>
      <c r="F209" s="21" t="s">
        <v>269</v>
      </c>
      <c r="G209" s="8"/>
      <c r="H209" s="29">
        <v>100</v>
      </c>
      <c r="I209" s="29">
        <v>100</v>
      </c>
      <c r="J209" s="32" t="s">
        <v>270</v>
      </c>
      <c r="K209" s="8"/>
      <c r="L209" s="32"/>
      <c r="M209" s="29">
        <v>100</v>
      </c>
      <c r="N209" s="29"/>
      <c r="O209" s="8"/>
      <c r="P209" s="8"/>
      <c r="Q209" s="8"/>
      <c r="R209" s="8"/>
    </row>
    <row r="210" spans="1:18" hidden="1" x14ac:dyDescent="0.25">
      <c r="A210" s="8"/>
      <c r="B210" s="8"/>
      <c r="C210" s="8"/>
      <c r="D210" s="8"/>
      <c r="E210" s="8"/>
      <c r="F210" s="21"/>
      <c r="G210" s="8"/>
      <c r="H210" s="8"/>
      <c r="I210" s="8"/>
      <c r="J210" s="8"/>
      <c r="K210" s="8"/>
      <c r="L210" s="8"/>
      <c r="M210" s="8"/>
      <c r="N210" s="8"/>
      <c r="O210" s="8"/>
      <c r="P210" s="8"/>
      <c r="Q210" s="8"/>
      <c r="R210" s="8"/>
    </row>
    <row r="211" spans="1:18" hidden="1" x14ac:dyDescent="0.25">
      <c r="A211" s="8"/>
      <c r="B211" s="8"/>
      <c r="C211" s="8"/>
      <c r="D211" s="8"/>
      <c r="E211" s="8"/>
      <c r="F211" s="21"/>
      <c r="G211" s="8"/>
      <c r="H211" s="8"/>
      <c r="I211" s="8"/>
      <c r="J211" s="8"/>
      <c r="K211" s="8"/>
      <c r="L211" s="8"/>
      <c r="M211" s="8"/>
      <c r="N211" s="8"/>
      <c r="O211" s="8"/>
      <c r="P211" s="8"/>
      <c r="Q211" s="8"/>
      <c r="R211" s="8"/>
    </row>
    <row r="212" spans="1:18" ht="4.9000000000000004" customHeight="1" x14ac:dyDescent="0.25">
      <c r="A212" s="8"/>
      <c r="B212" s="41"/>
      <c r="C212" s="41"/>
      <c r="D212" s="41"/>
      <c r="E212" s="8"/>
      <c r="F212" s="8"/>
      <c r="G212" s="8"/>
      <c r="H212" s="8"/>
      <c r="I212" s="90"/>
      <c r="J212" s="48"/>
      <c r="K212" s="8"/>
      <c r="L212" s="8"/>
      <c r="M212" s="8"/>
      <c r="N212" s="8"/>
      <c r="O212" s="8"/>
      <c r="P212" s="8"/>
      <c r="Q212" s="8"/>
      <c r="R212" s="8"/>
    </row>
    <row r="213" spans="1:18" ht="9" customHeight="1" x14ac:dyDescent="0.25">
      <c r="A213" s="8"/>
      <c r="B213" s="8"/>
      <c r="C213" s="8"/>
      <c r="D213" s="8"/>
      <c r="E213" s="8"/>
      <c r="F213" s="8"/>
      <c r="G213" s="8"/>
      <c r="H213" s="8"/>
      <c r="I213" s="48"/>
      <c r="J213" s="48"/>
      <c r="K213" s="8"/>
      <c r="L213" s="8"/>
      <c r="M213" s="8"/>
      <c r="N213" s="8"/>
      <c r="O213" s="8"/>
      <c r="P213" s="8"/>
      <c r="Q213" s="8"/>
      <c r="R213" s="8"/>
    </row>
    <row r="214" spans="1:18" x14ac:dyDescent="0.25">
      <c r="A214" s="16" t="s">
        <v>271</v>
      </c>
      <c r="B214" s="8"/>
      <c r="C214" s="8"/>
      <c r="D214" s="8"/>
      <c r="E214" s="21">
        <v>20</v>
      </c>
      <c r="F214" s="21">
        <v>15</v>
      </c>
      <c r="G214" s="8"/>
      <c r="H214" s="21">
        <v>15</v>
      </c>
      <c r="I214" s="29">
        <v>15</v>
      </c>
      <c r="J214" s="21"/>
      <c r="K214" s="21"/>
      <c r="L214" s="21"/>
      <c r="M214" s="21">
        <v>15</v>
      </c>
      <c r="N214" s="21"/>
      <c r="O214" s="8"/>
      <c r="P214" s="8"/>
      <c r="Q214" s="8"/>
      <c r="R214" s="8"/>
    </row>
    <row r="215" spans="1:18" ht="7.9" customHeight="1" x14ac:dyDescent="0.25">
      <c r="A215" s="8"/>
      <c r="B215" s="8"/>
      <c r="C215" s="8"/>
      <c r="D215" s="8"/>
      <c r="E215" s="8"/>
      <c r="F215" s="8"/>
      <c r="G215" s="8"/>
      <c r="H215" s="8"/>
      <c r="I215" s="8"/>
      <c r="J215" s="8"/>
      <c r="K215" s="8"/>
      <c r="L215" s="8"/>
      <c r="M215" s="8"/>
      <c r="N215" s="8"/>
      <c r="O215" s="8"/>
      <c r="P215" s="8"/>
      <c r="Q215" s="8"/>
      <c r="R215" s="8"/>
    </row>
    <row r="216" spans="1:18" x14ac:dyDescent="0.25">
      <c r="A216" s="9" t="s">
        <v>272</v>
      </c>
      <c r="B216" s="8"/>
      <c r="C216" s="8"/>
      <c r="D216" s="8"/>
      <c r="E216" s="8"/>
      <c r="F216" s="13" t="s">
        <v>273</v>
      </c>
      <c r="G216" s="8"/>
      <c r="H216" s="15" t="s">
        <v>209</v>
      </c>
      <c r="I216" s="15" t="s">
        <v>274</v>
      </c>
      <c r="J216" s="15"/>
      <c r="K216" s="41" t="s">
        <v>275</v>
      </c>
      <c r="L216" s="41"/>
      <c r="M216" s="15" t="s">
        <v>276</v>
      </c>
      <c r="N216" s="15" t="s">
        <v>277</v>
      </c>
      <c r="O216" s="13"/>
      <c r="P216" s="13"/>
      <c r="Q216" s="13"/>
      <c r="R216" s="13"/>
    </row>
    <row r="217" spans="1:18" ht="6.6" customHeight="1" x14ac:dyDescent="0.25">
      <c r="A217" s="8"/>
      <c r="B217" s="8"/>
      <c r="C217" s="8"/>
      <c r="D217" s="8"/>
      <c r="E217" s="8"/>
      <c r="F217" s="8"/>
      <c r="G217" s="8"/>
      <c r="H217" s="8"/>
      <c r="I217" s="67"/>
      <c r="J217" s="67"/>
      <c r="K217" s="8"/>
      <c r="L217" s="8"/>
      <c r="M217" s="8"/>
      <c r="N217" s="8"/>
      <c r="O217" s="8"/>
      <c r="P217" s="8"/>
      <c r="Q217" s="8"/>
      <c r="R217" s="8"/>
    </row>
    <row r="218" spans="1:18" hidden="1" x14ac:dyDescent="0.25">
      <c r="A218" s="8"/>
      <c r="B218" s="8"/>
      <c r="C218" s="8"/>
      <c r="D218" s="8"/>
      <c r="E218" s="8"/>
      <c r="F218" s="8"/>
      <c r="G218" s="8"/>
      <c r="H218" s="8"/>
      <c r="I218" s="8"/>
      <c r="J218" s="8"/>
      <c r="K218" s="8"/>
      <c r="L218" s="8"/>
      <c r="M218" s="8"/>
      <c r="N218" s="8"/>
      <c r="O218" s="8"/>
      <c r="P218" s="8"/>
      <c r="Q218" s="8"/>
      <c r="R218" s="8"/>
    </row>
    <row r="219" spans="1:18" hidden="1" x14ac:dyDescent="0.25">
      <c r="A219" s="8"/>
      <c r="B219" s="8"/>
      <c r="C219" s="8"/>
      <c r="D219" s="8"/>
      <c r="E219" s="8"/>
      <c r="F219" s="8"/>
      <c r="G219" s="8"/>
      <c r="H219" s="8"/>
      <c r="I219" s="8"/>
      <c r="J219" s="8"/>
      <c r="K219" s="8"/>
      <c r="L219" s="8"/>
      <c r="M219" s="8"/>
      <c r="N219" s="8"/>
      <c r="O219" s="8"/>
      <c r="P219" s="8"/>
      <c r="Q219" s="8"/>
      <c r="R219" s="8"/>
    </row>
    <row r="220" spans="1:18" ht="6" customHeight="1" x14ac:dyDescent="0.25">
      <c r="A220" s="8"/>
      <c r="B220" s="8"/>
      <c r="C220" s="8"/>
      <c r="D220" s="8"/>
      <c r="E220" s="8"/>
      <c r="F220" s="8"/>
      <c r="G220" s="8"/>
      <c r="H220" s="8"/>
      <c r="I220" s="8"/>
      <c r="J220" s="8"/>
      <c r="K220" s="8"/>
      <c r="L220" s="8"/>
      <c r="M220" s="8"/>
      <c r="N220" s="8"/>
      <c r="O220" s="8"/>
      <c r="P220" s="8"/>
      <c r="Q220" s="8"/>
      <c r="R220" s="8"/>
    </row>
    <row r="221" spans="1:18" ht="6.6" customHeight="1" x14ac:dyDescent="0.25">
      <c r="A221" s="8"/>
      <c r="B221" s="8"/>
      <c r="C221" s="8"/>
      <c r="D221" s="8"/>
      <c r="E221" s="8"/>
      <c r="F221" s="8"/>
      <c r="G221" s="8"/>
      <c r="H221" s="8"/>
      <c r="I221" s="8"/>
      <c r="J221" s="8"/>
      <c r="K221" s="8"/>
      <c r="L221" s="8"/>
      <c r="M221" s="8"/>
      <c r="N221" s="8"/>
      <c r="O221" s="8"/>
      <c r="P221" s="8"/>
      <c r="Q221" s="8"/>
      <c r="R221" s="8"/>
    </row>
    <row r="222" spans="1:18" x14ac:dyDescent="0.25">
      <c r="A222" s="8" t="s">
        <v>15</v>
      </c>
      <c r="B222" s="8"/>
      <c r="C222" s="8"/>
      <c r="D222" s="8" t="s">
        <v>278</v>
      </c>
      <c r="E222" s="8"/>
      <c r="F222" s="8"/>
      <c r="G222" s="8"/>
      <c r="H222" s="8"/>
      <c r="I222" s="8"/>
      <c r="J222" s="8"/>
      <c r="K222" s="8"/>
      <c r="L222" s="8"/>
      <c r="M222" s="8"/>
      <c r="N222" s="8"/>
      <c r="O222" s="8"/>
      <c r="P222" s="8"/>
      <c r="Q222" s="8"/>
      <c r="R222" s="8"/>
    </row>
    <row r="223" spans="1:18" x14ac:dyDescent="0.25">
      <c r="A223" s="16" t="s">
        <v>279</v>
      </c>
      <c r="B223" s="8"/>
      <c r="C223" s="8"/>
      <c r="D223" s="8"/>
      <c r="E223" s="8"/>
      <c r="F223" s="8" t="s">
        <v>280</v>
      </c>
      <c r="G223" s="8"/>
      <c r="H223" s="8" t="s">
        <v>281</v>
      </c>
      <c r="I223" s="8" t="s">
        <v>281</v>
      </c>
      <c r="J223" s="8"/>
      <c r="K223" s="8"/>
      <c r="L223" s="8"/>
      <c r="M223" s="8" t="s">
        <v>281</v>
      </c>
      <c r="N223" s="8"/>
      <c r="O223" s="8"/>
      <c r="P223" s="8"/>
      <c r="Q223" s="8"/>
      <c r="R223" s="8"/>
    </row>
    <row r="224" spans="1:18" x14ac:dyDescent="0.25">
      <c r="A224" s="8"/>
      <c r="B224" s="16" t="s">
        <v>282</v>
      </c>
      <c r="C224" s="8"/>
      <c r="D224" s="8"/>
      <c r="E224" s="8"/>
      <c r="F224" s="91" t="s">
        <v>33</v>
      </c>
      <c r="G224" s="8"/>
      <c r="H224" s="92" t="s">
        <v>280</v>
      </c>
      <c r="I224" s="92" t="s">
        <v>280</v>
      </c>
      <c r="J224" s="92"/>
      <c r="K224" s="92"/>
      <c r="L224" s="92"/>
      <c r="M224" s="92" t="s">
        <v>280</v>
      </c>
      <c r="N224" s="92"/>
      <c r="O224" s="8"/>
      <c r="P224" s="8"/>
      <c r="Q224" s="8"/>
      <c r="R224" s="8"/>
    </row>
    <row r="225" spans="1:18" ht="4.1500000000000004" customHeight="1" x14ac:dyDescent="0.25">
      <c r="A225" s="8"/>
      <c r="B225" s="8"/>
      <c r="C225" s="8"/>
      <c r="D225" s="8"/>
      <c r="E225" s="8"/>
      <c r="F225" s="8"/>
      <c r="G225" s="8"/>
      <c r="H225" s="35"/>
      <c r="I225" s="35"/>
      <c r="J225" s="35"/>
      <c r="K225" s="35"/>
      <c r="L225" s="35"/>
      <c r="M225" s="35"/>
      <c r="N225" s="35"/>
      <c r="O225" s="8"/>
      <c r="P225" s="8"/>
      <c r="Q225" s="8"/>
      <c r="R225" s="8"/>
    </row>
    <row r="226" spans="1:18" x14ac:dyDescent="0.25">
      <c r="A226" s="8"/>
      <c r="B226" s="93">
        <v>0.625</v>
      </c>
      <c r="C226" s="8"/>
      <c r="D226" s="8"/>
      <c r="E226" s="8"/>
      <c r="F226" s="29">
        <v>9.0399999999999991</v>
      </c>
      <c r="G226" s="8"/>
      <c r="H226" s="29">
        <v>5.5</v>
      </c>
      <c r="I226" s="29">
        <v>5.5</v>
      </c>
      <c r="J226" s="29"/>
      <c r="K226" s="29">
        <f>+I226-F226</f>
        <v>-3.5399999999999991</v>
      </c>
      <c r="L226" s="94">
        <f>+K226/F226</f>
        <v>-0.39159292035398224</v>
      </c>
      <c r="M226" s="29">
        <v>5.5</v>
      </c>
      <c r="N226" s="29" t="s">
        <v>283</v>
      </c>
      <c r="O226" s="8"/>
      <c r="P226" s="8"/>
      <c r="Q226" s="8"/>
      <c r="R226" s="8"/>
    </row>
    <row r="227" spans="1:18" x14ac:dyDescent="0.25">
      <c r="A227" s="8"/>
      <c r="B227" s="93">
        <v>0.75</v>
      </c>
      <c r="C227" s="8"/>
      <c r="D227" s="8"/>
      <c r="E227" s="8"/>
      <c r="F227" s="35">
        <v>13.56</v>
      </c>
      <c r="G227" s="8"/>
      <c r="H227" s="35">
        <v>8.25</v>
      </c>
      <c r="I227" s="35">
        <v>8.25</v>
      </c>
      <c r="J227" s="35"/>
      <c r="K227" s="35">
        <f t="shared" ref="K227:K233" si="0">+I227-F227</f>
        <v>-5.3100000000000005</v>
      </c>
      <c r="L227" s="94">
        <f t="shared" ref="L227:L233" si="1">+K227/F227</f>
        <v>-0.3915929203539823</v>
      </c>
      <c r="M227" s="35">
        <v>8.25</v>
      </c>
      <c r="N227" s="29" t="s">
        <v>283</v>
      </c>
      <c r="O227" s="8"/>
      <c r="P227" s="8"/>
      <c r="Q227" s="8"/>
      <c r="R227" s="8"/>
    </row>
    <row r="228" spans="1:18" x14ac:dyDescent="0.25">
      <c r="A228" s="8"/>
      <c r="B228" s="93">
        <v>1</v>
      </c>
      <c r="C228" s="8"/>
      <c r="D228" s="8"/>
      <c r="E228" s="8"/>
      <c r="F228" s="35">
        <v>22.6</v>
      </c>
      <c r="G228" s="8"/>
      <c r="H228" s="35">
        <v>13.75</v>
      </c>
      <c r="I228" s="35">
        <v>13.75</v>
      </c>
      <c r="J228" s="35"/>
      <c r="K228" s="35">
        <f t="shared" si="0"/>
        <v>-8.8500000000000014</v>
      </c>
      <c r="L228" s="94">
        <f t="shared" si="1"/>
        <v>-0.39159292035398235</v>
      </c>
      <c r="M228" s="35">
        <v>13.75</v>
      </c>
      <c r="N228" s="29" t="s">
        <v>283</v>
      </c>
      <c r="O228" s="8"/>
      <c r="P228" s="8"/>
      <c r="Q228" s="8"/>
      <c r="R228" s="8"/>
    </row>
    <row r="229" spans="1:18" x14ac:dyDescent="0.25">
      <c r="A229" s="8"/>
      <c r="B229" s="93">
        <v>1.5</v>
      </c>
      <c r="C229" s="8"/>
      <c r="D229" s="8"/>
      <c r="E229" s="8"/>
      <c r="F229" s="35">
        <v>49.72</v>
      </c>
      <c r="G229" s="8"/>
      <c r="H229" s="35">
        <v>30.25</v>
      </c>
      <c r="I229" s="35">
        <v>30.25</v>
      </c>
      <c r="J229" s="35"/>
      <c r="K229" s="35">
        <f t="shared" si="0"/>
        <v>-19.47</v>
      </c>
      <c r="L229" s="94">
        <f t="shared" si="1"/>
        <v>-0.3915929203539823</v>
      </c>
      <c r="M229" s="35">
        <v>30.25</v>
      </c>
      <c r="N229" s="29" t="s">
        <v>283</v>
      </c>
      <c r="O229" s="8"/>
      <c r="P229" s="8"/>
      <c r="Q229" s="8"/>
      <c r="R229" s="8"/>
    </row>
    <row r="230" spans="1:18" x14ac:dyDescent="0.25">
      <c r="A230" s="8"/>
      <c r="B230" s="93">
        <v>2</v>
      </c>
      <c r="C230" s="8"/>
      <c r="D230" s="8"/>
      <c r="E230" s="8"/>
      <c r="F230" s="35">
        <v>72.319999999999993</v>
      </c>
      <c r="G230" s="8"/>
      <c r="H230" s="35">
        <v>44</v>
      </c>
      <c r="I230" s="35">
        <v>44</v>
      </c>
      <c r="J230" s="35"/>
      <c r="K230" s="35">
        <f t="shared" si="0"/>
        <v>-28.319999999999993</v>
      </c>
      <c r="L230" s="94">
        <f t="shared" si="1"/>
        <v>-0.39159292035398224</v>
      </c>
      <c r="M230" s="35">
        <v>44</v>
      </c>
      <c r="N230" s="29" t="s">
        <v>283</v>
      </c>
      <c r="O230" s="8"/>
      <c r="P230" s="8"/>
      <c r="Q230" s="8"/>
      <c r="R230" s="8"/>
    </row>
    <row r="231" spans="1:18" x14ac:dyDescent="0.25">
      <c r="A231" s="8"/>
      <c r="B231" s="93">
        <v>3</v>
      </c>
      <c r="C231" s="8"/>
      <c r="D231" s="8"/>
      <c r="E231" s="8"/>
      <c r="F231" s="35">
        <v>131.08000000000001</v>
      </c>
      <c r="G231" s="8"/>
      <c r="H231" s="35">
        <v>79.75</v>
      </c>
      <c r="I231" s="35">
        <v>79.75</v>
      </c>
      <c r="J231" s="35"/>
      <c r="K231" s="35">
        <f t="shared" si="0"/>
        <v>-51.330000000000013</v>
      </c>
      <c r="L231" s="94">
        <f t="shared" si="1"/>
        <v>-0.39159292035398235</v>
      </c>
      <c r="M231" s="35">
        <v>79.75</v>
      </c>
      <c r="N231" s="29" t="s">
        <v>283</v>
      </c>
      <c r="O231" s="8"/>
      <c r="P231" s="8"/>
      <c r="Q231" s="8"/>
      <c r="R231" s="8"/>
    </row>
    <row r="232" spans="1:18" x14ac:dyDescent="0.25">
      <c r="A232" s="8"/>
      <c r="B232" s="93">
        <v>4</v>
      </c>
      <c r="C232" s="8"/>
      <c r="D232" s="8"/>
      <c r="E232" s="8"/>
      <c r="F232" s="35">
        <v>180.8</v>
      </c>
      <c r="G232" s="8"/>
      <c r="H232" s="35">
        <v>110</v>
      </c>
      <c r="I232" s="35">
        <v>110</v>
      </c>
      <c r="J232" s="35"/>
      <c r="K232" s="35">
        <f t="shared" si="0"/>
        <v>-70.800000000000011</v>
      </c>
      <c r="L232" s="94">
        <f t="shared" si="1"/>
        <v>-0.39159292035398235</v>
      </c>
      <c r="M232" s="35">
        <v>110</v>
      </c>
      <c r="N232" s="29" t="s">
        <v>283</v>
      </c>
      <c r="O232" s="8"/>
      <c r="P232" s="8"/>
      <c r="Q232" s="8"/>
      <c r="R232" s="8"/>
    </row>
    <row r="233" spans="1:18" x14ac:dyDescent="0.25">
      <c r="A233" s="8"/>
      <c r="B233" s="93">
        <v>6</v>
      </c>
      <c r="C233" s="8"/>
      <c r="D233" s="8"/>
      <c r="E233" s="8"/>
      <c r="F233" s="35">
        <v>249.4</v>
      </c>
      <c r="G233" s="8"/>
      <c r="H233" s="35">
        <v>165</v>
      </c>
      <c r="I233" s="35">
        <v>165</v>
      </c>
      <c r="J233" s="35"/>
      <c r="K233" s="35">
        <f t="shared" si="0"/>
        <v>-84.4</v>
      </c>
      <c r="L233" s="94">
        <f t="shared" si="1"/>
        <v>-0.33841218925421013</v>
      </c>
      <c r="M233" s="35">
        <v>165</v>
      </c>
      <c r="N233" s="29" t="s">
        <v>283</v>
      </c>
      <c r="O233" s="8"/>
      <c r="P233" s="8"/>
      <c r="Q233" s="8"/>
      <c r="R233" s="8"/>
    </row>
    <row r="234" spans="1:18" ht="4.9000000000000004" customHeight="1" x14ac:dyDescent="0.25">
      <c r="A234" s="8"/>
      <c r="B234" s="95"/>
      <c r="C234" s="8"/>
      <c r="D234" s="8"/>
      <c r="E234" s="8"/>
      <c r="F234" s="8"/>
      <c r="G234" s="8"/>
      <c r="H234" s="8"/>
      <c r="I234" s="8"/>
      <c r="J234" s="8"/>
      <c r="K234" s="8"/>
      <c r="L234" s="8"/>
      <c r="M234" s="8"/>
      <c r="N234" s="8"/>
      <c r="O234" s="8"/>
      <c r="P234" s="8"/>
      <c r="Q234" s="8"/>
      <c r="R234" s="8"/>
    </row>
    <row r="235" spans="1:18" ht="6.6" customHeight="1" x14ac:dyDescent="0.25">
      <c r="A235" s="8"/>
      <c r="B235" s="95"/>
      <c r="C235" s="8"/>
      <c r="D235" s="8"/>
      <c r="E235" s="8"/>
      <c r="F235" s="8"/>
      <c r="G235" s="8"/>
      <c r="H235" s="8"/>
      <c r="I235" s="8"/>
      <c r="J235" s="8"/>
      <c r="K235" s="8"/>
      <c r="L235" s="8"/>
      <c r="M235" s="8"/>
      <c r="N235" s="8"/>
      <c r="O235" s="8"/>
      <c r="P235" s="8"/>
      <c r="Q235" s="8"/>
      <c r="R235" s="8"/>
    </row>
    <row r="236" spans="1:18" x14ac:dyDescent="0.25">
      <c r="A236" s="16" t="s">
        <v>284</v>
      </c>
      <c r="B236" s="8"/>
      <c r="C236" s="8"/>
      <c r="D236" s="8"/>
      <c r="E236" s="8"/>
      <c r="F236" s="8" t="s">
        <v>33</v>
      </c>
      <c r="G236" s="8"/>
      <c r="H236" s="9" t="s">
        <v>285</v>
      </c>
      <c r="I236" s="9"/>
      <c r="J236" s="9"/>
      <c r="K236" s="9"/>
      <c r="L236" s="9"/>
      <c r="M236" s="9"/>
      <c r="N236" s="9"/>
      <c r="O236" s="8"/>
      <c r="P236" s="8"/>
      <c r="Q236" s="8"/>
      <c r="R236" s="8"/>
    </row>
    <row r="237" spans="1:18" x14ac:dyDescent="0.25">
      <c r="A237" s="8"/>
      <c r="B237" s="9" t="s">
        <v>286</v>
      </c>
      <c r="C237" s="9"/>
      <c r="D237" s="8"/>
      <c r="E237" s="8"/>
      <c r="F237" s="29">
        <v>12.4</v>
      </c>
      <c r="G237" s="9"/>
      <c r="H237" s="29">
        <v>9.89</v>
      </c>
      <c r="I237" s="29"/>
      <c r="J237" s="29"/>
      <c r="K237" s="29"/>
      <c r="L237" s="29"/>
      <c r="M237" s="29"/>
      <c r="N237" s="29"/>
      <c r="O237" s="8"/>
      <c r="P237" s="8"/>
      <c r="Q237" s="8"/>
      <c r="R237" s="8"/>
    </row>
    <row r="238" spans="1:18" x14ac:dyDescent="0.25">
      <c r="A238" s="8"/>
      <c r="B238" s="9" t="s">
        <v>287</v>
      </c>
      <c r="C238" s="9"/>
      <c r="D238" s="8"/>
      <c r="E238" s="8"/>
      <c r="F238" s="96">
        <v>42248</v>
      </c>
      <c r="G238" s="9"/>
      <c r="H238" s="29"/>
      <c r="I238" s="29">
        <v>9.89</v>
      </c>
      <c r="J238" s="97">
        <v>42248</v>
      </c>
      <c r="K238" s="29">
        <f>+I238-F237</f>
        <v>-2.5099999999999998</v>
      </c>
      <c r="L238" s="29"/>
      <c r="M238" s="29">
        <v>9.89</v>
      </c>
      <c r="N238" s="29" t="s">
        <v>283</v>
      </c>
      <c r="O238" s="8"/>
      <c r="P238" s="8"/>
      <c r="Q238" s="8"/>
      <c r="R238" s="8"/>
    </row>
    <row r="239" spans="1:18" x14ac:dyDescent="0.25">
      <c r="A239" s="8"/>
      <c r="B239" s="8"/>
      <c r="C239" s="8"/>
      <c r="D239" s="8"/>
      <c r="E239" s="8"/>
      <c r="F239" s="96">
        <v>42614</v>
      </c>
      <c r="G239" s="9"/>
      <c r="H239" s="29">
        <v>10.19</v>
      </c>
      <c r="I239" s="29">
        <v>10.19</v>
      </c>
      <c r="J239" s="97">
        <v>42614</v>
      </c>
      <c r="K239" s="35">
        <f>+I239-I237</f>
        <v>10.19</v>
      </c>
      <c r="L239" s="35"/>
      <c r="M239" s="29">
        <v>10.19</v>
      </c>
      <c r="N239" s="29" t="s">
        <v>283</v>
      </c>
      <c r="O239" s="8"/>
      <c r="P239" s="8"/>
      <c r="Q239" s="8"/>
      <c r="R239" s="8"/>
    </row>
    <row r="240" spans="1:18" x14ac:dyDescent="0.25">
      <c r="A240" s="8"/>
      <c r="B240" s="9"/>
      <c r="C240" s="9"/>
      <c r="D240" s="8"/>
      <c r="E240" s="8"/>
      <c r="F240" s="96">
        <v>42979</v>
      </c>
      <c r="G240" s="9"/>
      <c r="H240" s="29">
        <v>10.5</v>
      </c>
      <c r="I240" s="29">
        <v>10.5</v>
      </c>
      <c r="J240" s="97">
        <v>42979</v>
      </c>
      <c r="K240" s="35">
        <f>+I240-I239</f>
        <v>0.3100000000000005</v>
      </c>
      <c r="L240" s="35"/>
      <c r="M240" s="29">
        <v>10.5</v>
      </c>
      <c r="N240" s="29" t="s">
        <v>283</v>
      </c>
      <c r="O240" s="8"/>
      <c r="P240" s="8"/>
      <c r="Q240" s="8"/>
      <c r="R240" s="8"/>
    </row>
    <row r="241" spans="1:18" x14ac:dyDescent="0.25">
      <c r="A241" s="8"/>
      <c r="B241" s="9"/>
      <c r="C241" s="9"/>
      <c r="D241" s="8"/>
      <c r="E241" s="8"/>
      <c r="F241" s="96">
        <v>43344</v>
      </c>
      <c r="G241" s="9"/>
      <c r="H241" s="29">
        <v>10.82</v>
      </c>
      <c r="I241" s="29">
        <v>10.82</v>
      </c>
      <c r="J241" s="97">
        <v>43344</v>
      </c>
      <c r="K241" s="35">
        <f>+I241-I240</f>
        <v>0.32000000000000028</v>
      </c>
      <c r="L241" s="35"/>
      <c r="M241" s="29">
        <v>10.82</v>
      </c>
      <c r="N241" s="29" t="s">
        <v>283</v>
      </c>
      <c r="O241" s="8"/>
      <c r="P241" s="8"/>
      <c r="Q241" s="8"/>
      <c r="R241" s="8"/>
    </row>
    <row r="242" spans="1:18" x14ac:dyDescent="0.25">
      <c r="A242" s="8"/>
      <c r="B242" s="9"/>
      <c r="C242" s="9"/>
      <c r="D242" s="8"/>
      <c r="E242" s="8"/>
      <c r="F242" s="96">
        <v>43709</v>
      </c>
      <c r="G242" s="9"/>
      <c r="H242" s="29">
        <v>11.15</v>
      </c>
      <c r="I242" s="29">
        <v>11.15</v>
      </c>
      <c r="J242" s="97">
        <v>43709</v>
      </c>
      <c r="K242" s="35">
        <f>+I242-I241</f>
        <v>0.33000000000000007</v>
      </c>
      <c r="L242" s="35"/>
      <c r="M242" s="29">
        <v>11.15</v>
      </c>
      <c r="N242" s="29" t="s">
        <v>283</v>
      </c>
      <c r="O242" s="8"/>
      <c r="P242" s="8"/>
      <c r="Q242" s="8"/>
      <c r="R242" s="8"/>
    </row>
    <row r="243" spans="1:18" ht="2.4500000000000002" customHeight="1" x14ac:dyDescent="0.25">
      <c r="A243" s="8"/>
      <c r="B243" s="9"/>
      <c r="C243" s="9"/>
      <c r="D243" s="8"/>
      <c r="E243" s="8"/>
      <c r="F243" s="29"/>
      <c r="G243" s="9"/>
      <c r="H243" s="29"/>
      <c r="I243" s="29"/>
      <c r="J243" s="29"/>
      <c r="K243" s="29"/>
      <c r="L243" s="29"/>
      <c r="M243" s="29"/>
      <c r="N243" s="29"/>
      <c r="O243" s="8"/>
      <c r="P243" s="8"/>
      <c r="Q243" s="8"/>
      <c r="R243" s="8"/>
    </row>
    <row r="244" spans="1:18" ht="3.6" customHeight="1" x14ac:dyDescent="0.25">
      <c r="A244" s="8"/>
      <c r="B244" s="9"/>
      <c r="C244" s="9"/>
      <c r="D244" s="8"/>
      <c r="E244" s="8"/>
      <c r="F244" s="29"/>
      <c r="G244" s="9"/>
      <c r="H244" s="29"/>
      <c r="I244" s="29"/>
      <c r="J244" s="29"/>
      <c r="K244" s="29"/>
      <c r="L244" s="29"/>
      <c r="M244" s="29"/>
      <c r="N244" s="29"/>
      <c r="O244" s="8"/>
      <c r="P244" s="8"/>
      <c r="Q244" s="8"/>
      <c r="R244" s="8"/>
    </row>
    <row r="245" spans="1:18" x14ac:dyDescent="0.25">
      <c r="A245" s="8"/>
      <c r="B245" s="9" t="s">
        <v>288</v>
      </c>
      <c r="C245" s="9"/>
      <c r="D245" s="8"/>
      <c r="E245" s="8"/>
      <c r="F245" s="35">
        <v>65</v>
      </c>
      <c r="G245" s="9"/>
      <c r="H245" s="29">
        <v>65</v>
      </c>
      <c r="I245" s="29">
        <v>65</v>
      </c>
      <c r="J245" s="29"/>
      <c r="K245" s="29"/>
      <c r="L245" s="29"/>
      <c r="M245" s="29">
        <v>65</v>
      </c>
      <c r="N245" s="29" t="s">
        <v>283</v>
      </c>
      <c r="O245" s="8"/>
      <c r="P245" s="8"/>
      <c r="Q245" s="8"/>
      <c r="R245" s="8"/>
    </row>
    <row r="246" spans="1:18" ht="3" customHeight="1" x14ac:dyDescent="0.25">
      <c r="A246" s="8"/>
      <c r="B246" s="9"/>
      <c r="C246" s="9"/>
      <c r="D246" s="8"/>
      <c r="E246" s="8"/>
      <c r="F246" s="9"/>
      <c r="G246" s="9"/>
      <c r="H246" s="9"/>
      <c r="I246" s="9"/>
      <c r="J246" s="9"/>
      <c r="K246" s="9"/>
      <c r="L246" s="9"/>
      <c r="M246" s="9"/>
      <c r="N246" s="9"/>
      <c r="O246" s="8"/>
      <c r="P246" s="8"/>
      <c r="Q246" s="8"/>
      <c r="R246" s="8"/>
    </row>
    <row r="247" spans="1:18" ht="5.45" customHeight="1" x14ac:dyDescent="0.25">
      <c r="A247" s="8"/>
      <c r="B247" s="9"/>
      <c r="C247" s="9"/>
      <c r="D247" s="8"/>
      <c r="E247" s="8"/>
      <c r="F247" s="9"/>
      <c r="G247" s="9"/>
      <c r="H247" s="9"/>
      <c r="I247" s="9"/>
      <c r="J247" s="9"/>
      <c r="K247" s="9"/>
      <c r="L247" s="9"/>
      <c r="M247" s="9"/>
      <c r="N247" s="9"/>
      <c r="O247" s="8"/>
      <c r="P247" s="8"/>
      <c r="Q247" s="8"/>
      <c r="R247" s="8"/>
    </row>
    <row r="248" spans="1:18" ht="3.6" customHeight="1" x14ac:dyDescent="0.25">
      <c r="A248" s="8"/>
      <c r="B248" s="9"/>
      <c r="C248" s="9"/>
      <c r="D248" s="8"/>
      <c r="E248" s="8"/>
      <c r="F248" s="9"/>
      <c r="G248" s="9"/>
      <c r="H248" s="9"/>
      <c r="I248" s="9"/>
      <c r="J248" s="9"/>
      <c r="K248" s="9"/>
      <c r="L248" s="9"/>
      <c r="M248" s="9"/>
      <c r="N248" s="9"/>
      <c r="O248" s="8"/>
      <c r="P248" s="8"/>
      <c r="Q248" s="8"/>
      <c r="R248" s="8"/>
    </row>
    <row r="249" spans="1:18" ht="2.4500000000000002" customHeight="1" x14ac:dyDescent="0.25">
      <c r="A249" s="8"/>
      <c r="B249" s="9"/>
      <c r="C249" s="9"/>
      <c r="D249" s="8"/>
      <c r="E249" s="8"/>
      <c r="F249" s="9"/>
      <c r="G249" s="9"/>
      <c r="H249" s="9"/>
      <c r="I249" s="9"/>
      <c r="J249" s="9"/>
      <c r="K249" s="9"/>
      <c r="L249" s="9"/>
      <c r="M249" s="9"/>
      <c r="N249" s="9"/>
      <c r="O249" s="8"/>
      <c r="P249" s="8"/>
      <c r="Q249" s="8"/>
      <c r="R249" s="8"/>
    </row>
    <row r="250" spans="1:18" x14ac:dyDescent="0.25">
      <c r="A250" s="8"/>
      <c r="B250" s="9" t="s">
        <v>289</v>
      </c>
      <c r="C250" s="9"/>
      <c r="D250" s="8"/>
      <c r="E250" s="8"/>
      <c r="F250" s="29">
        <v>24</v>
      </c>
      <c r="G250" s="29"/>
      <c r="H250" s="29">
        <v>30</v>
      </c>
      <c r="I250" s="29"/>
      <c r="J250" s="29"/>
      <c r="K250" s="29"/>
      <c r="L250" s="29"/>
      <c r="M250" s="29">
        <v>30</v>
      </c>
      <c r="N250" s="29" t="s">
        <v>283</v>
      </c>
      <c r="O250" s="8"/>
      <c r="P250" s="8"/>
      <c r="Q250" s="8"/>
      <c r="R250" s="8"/>
    </row>
    <row r="251" spans="1:18" x14ac:dyDescent="0.25">
      <c r="A251" s="8"/>
      <c r="B251" s="9" t="s">
        <v>287</v>
      </c>
      <c r="C251" s="8"/>
      <c r="D251" s="8"/>
      <c r="E251" s="8"/>
      <c r="F251" s="10">
        <v>42248</v>
      </c>
      <c r="G251" s="8"/>
      <c r="H251" s="8"/>
      <c r="I251" s="35">
        <v>30</v>
      </c>
      <c r="J251" s="97">
        <v>42248</v>
      </c>
      <c r="K251" s="98">
        <f>+I251-F250</f>
        <v>6</v>
      </c>
      <c r="L251" s="98"/>
      <c r="M251" s="35">
        <v>31</v>
      </c>
      <c r="N251" s="29" t="s">
        <v>283</v>
      </c>
      <c r="O251" s="8"/>
      <c r="P251" s="8"/>
      <c r="Q251" s="8"/>
      <c r="R251" s="8"/>
    </row>
    <row r="252" spans="1:18" x14ac:dyDescent="0.25">
      <c r="A252" s="8"/>
      <c r="B252" s="9"/>
      <c r="C252" s="8"/>
      <c r="D252" s="8"/>
      <c r="E252" s="8"/>
      <c r="F252" s="96">
        <v>42614</v>
      </c>
      <c r="G252" s="9"/>
      <c r="H252" s="35">
        <v>31</v>
      </c>
      <c r="I252" s="35">
        <v>31</v>
      </c>
      <c r="J252" s="97">
        <v>42614</v>
      </c>
      <c r="K252" s="35">
        <v>1</v>
      </c>
      <c r="L252" s="35"/>
      <c r="M252" s="35"/>
      <c r="N252" s="29"/>
      <c r="O252" s="8"/>
      <c r="P252" s="8"/>
      <c r="Q252" s="8"/>
      <c r="R252" s="8"/>
    </row>
    <row r="253" spans="1:18" x14ac:dyDescent="0.25">
      <c r="A253" s="8"/>
      <c r="B253" s="8"/>
      <c r="C253" s="8"/>
      <c r="D253" s="8"/>
      <c r="E253" s="8"/>
      <c r="F253" s="96">
        <v>42979</v>
      </c>
      <c r="G253" s="8"/>
      <c r="H253" s="35">
        <v>32</v>
      </c>
      <c r="I253" s="35">
        <v>32</v>
      </c>
      <c r="J253" s="97">
        <v>42979</v>
      </c>
      <c r="K253" s="35">
        <v>1</v>
      </c>
      <c r="L253" s="35"/>
      <c r="M253" s="35">
        <v>32</v>
      </c>
      <c r="N253" s="29" t="s">
        <v>283</v>
      </c>
      <c r="O253" s="8"/>
      <c r="P253" s="8"/>
      <c r="Q253" s="8"/>
      <c r="R253" s="8"/>
    </row>
    <row r="254" spans="1:18" x14ac:dyDescent="0.25">
      <c r="A254" s="8"/>
      <c r="B254" s="8"/>
      <c r="C254" s="8"/>
      <c r="D254" s="8"/>
      <c r="E254" s="8"/>
      <c r="F254" s="96">
        <v>43344</v>
      </c>
      <c r="G254" s="8"/>
      <c r="H254" s="35">
        <v>33</v>
      </c>
      <c r="I254" s="35">
        <v>33</v>
      </c>
      <c r="J254" s="97">
        <v>43344</v>
      </c>
      <c r="K254" s="35">
        <v>1</v>
      </c>
      <c r="L254" s="35"/>
      <c r="M254" s="35">
        <v>33</v>
      </c>
      <c r="N254" s="29" t="s">
        <v>283</v>
      </c>
      <c r="O254" s="8"/>
      <c r="P254" s="8"/>
      <c r="Q254" s="8"/>
      <c r="R254" s="8"/>
    </row>
    <row r="255" spans="1:18" x14ac:dyDescent="0.25">
      <c r="A255" s="8"/>
      <c r="B255" s="8"/>
      <c r="C255" s="8"/>
      <c r="D255" s="8"/>
      <c r="E255" s="8"/>
      <c r="F255" s="96">
        <v>43709</v>
      </c>
      <c r="G255" s="8"/>
      <c r="H255" s="35">
        <v>34</v>
      </c>
      <c r="I255" s="35">
        <v>34</v>
      </c>
      <c r="J255" s="97">
        <v>43709</v>
      </c>
      <c r="K255" s="35">
        <v>1</v>
      </c>
      <c r="L255" s="35"/>
      <c r="M255" s="35">
        <v>34</v>
      </c>
      <c r="N255" s="29" t="s">
        <v>283</v>
      </c>
      <c r="O255" s="8"/>
      <c r="P255" s="8"/>
      <c r="Q255" s="8"/>
      <c r="R255" s="8"/>
    </row>
    <row r="256" spans="1:18" x14ac:dyDescent="0.25">
      <c r="A256" s="8"/>
      <c r="B256" s="8"/>
      <c r="C256" s="8"/>
      <c r="D256" s="8"/>
      <c r="E256" s="8"/>
      <c r="F256" s="8"/>
      <c r="G256" s="8"/>
      <c r="H256" s="70"/>
      <c r="I256" s="70"/>
      <c r="J256" s="70"/>
      <c r="K256" s="70"/>
      <c r="L256" s="70"/>
      <c r="M256" s="70"/>
      <c r="N256" s="70"/>
      <c r="O256" s="8"/>
      <c r="P256" s="8"/>
      <c r="Q256" s="8"/>
      <c r="R256" s="8"/>
    </row>
    <row r="257" spans="1:18" x14ac:dyDescent="0.25">
      <c r="A257" s="8"/>
      <c r="B257" s="8"/>
      <c r="C257" s="8"/>
      <c r="D257" s="8"/>
      <c r="E257" s="8"/>
      <c r="F257" s="8"/>
      <c r="G257" s="8"/>
      <c r="H257" s="8"/>
      <c r="I257" s="8"/>
      <c r="J257" s="8"/>
      <c r="K257" s="8"/>
      <c r="L257" s="8"/>
      <c r="M257" s="8"/>
      <c r="N257" s="8"/>
      <c r="O257" s="8"/>
      <c r="P257" s="8"/>
      <c r="Q257" s="8"/>
      <c r="R257" s="8"/>
    </row>
    <row r="258" spans="1:18" x14ac:dyDescent="0.25">
      <c r="A258" s="8"/>
      <c r="B258" s="8"/>
      <c r="C258" s="8"/>
      <c r="D258" s="8" t="s">
        <v>290</v>
      </c>
      <c r="E258" s="8"/>
      <c r="F258" s="8"/>
      <c r="G258" s="8"/>
      <c r="H258" s="8"/>
      <c r="I258" s="8"/>
      <c r="J258" s="8"/>
      <c r="K258" s="8"/>
      <c r="L258" s="8"/>
      <c r="M258" s="8"/>
      <c r="N258" s="8"/>
      <c r="O258" s="8"/>
      <c r="P258" s="8"/>
      <c r="Q258" s="8"/>
      <c r="R258" s="8"/>
    </row>
    <row r="259" spans="1:18" x14ac:dyDescent="0.25">
      <c r="A259" s="8"/>
      <c r="B259" s="8"/>
      <c r="C259" s="8"/>
      <c r="D259" s="8" t="s">
        <v>291</v>
      </c>
      <c r="E259" s="8"/>
      <c r="F259" s="8"/>
      <c r="G259" s="8"/>
      <c r="H259" s="8"/>
      <c r="I259" s="8"/>
      <c r="J259" s="8"/>
      <c r="K259" s="8"/>
      <c r="L259" s="8"/>
      <c r="M259" s="8"/>
      <c r="N259" s="8"/>
      <c r="O259" s="8"/>
      <c r="P259" s="8"/>
      <c r="Q259" s="8"/>
      <c r="R259" s="8"/>
    </row>
    <row r="260" spans="1:18" x14ac:dyDescent="0.25">
      <c r="A260" s="8"/>
      <c r="B260" s="8"/>
      <c r="C260" s="8"/>
      <c r="D260" s="8"/>
      <c r="E260" s="8"/>
      <c r="F260" s="8"/>
      <c r="G260" s="8"/>
      <c r="H260" s="8"/>
      <c r="I260" s="8"/>
      <c r="J260" s="8"/>
      <c r="K260" s="8"/>
      <c r="L260" s="8"/>
      <c r="M260" s="8"/>
      <c r="N260" s="8"/>
      <c r="O260" s="8"/>
      <c r="P260" s="8"/>
      <c r="Q260" s="8"/>
      <c r="R260" s="8"/>
    </row>
    <row r="261" spans="1:18" x14ac:dyDescent="0.25">
      <c r="A261" s="8"/>
      <c r="B261" s="8"/>
      <c r="C261" s="8"/>
      <c r="D261" s="16" t="s">
        <v>292</v>
      </c>
      <c r="E261" s="8"/>
      <c r="F261" s="8"/>
      <c r="G261" s="8"/>
      <c r="H261" s="8"/>
      <c r="I261" s="8"/>
      <c r="J261" s="8"/>
      <c r="K261" s="8"/>
      <c r="L261" s="8"/>
      <c r="M261" s="8"/>
      <c r="N261" s="8"/>
      <c r="O261" s="8"/>
      <c r="P261" s="8"/>
      <c r="Q261" s="8"/>
      <c r="R261" s="8"/>
    </row>
    <row r="262" spans="1:18" x14ac:dyDescent="0.25">
      <c r="A262" s="8"/>
      <c r="B262" s="8"/>
      <c r="C262" s="8"/>
      <c r="D262" s="8" t="s">
        <v>293</v>
      </c>
      <c r="E262" s="8"/>
      <c r="F262" s="8"/>
      <c r="G262" s="8"/>
      <c r="H262" s="8"/>
      <c r="I262" s="8"/>
      <c r="J262" s="8"/>
      <c r="K262" s="8"/>
      <c r="L262" s="8"/>
      <c r="M262" s="8"/>
      <c r="N262" s="8"/>
      <c r="O262" s="8"/>
      <c r="P262" s="8"/>
      <c r="Q262" s="8"/>
      <c r="R262" s="8"/>
    </row>
    <row r="263" spans="1:18" x14ac:dyDescent="0.25">
      <c r="A263" s="8"/>
      <c r="B263" s="8"/>
      <c r="C263" s="8"/>
      <c r="D263" s="8"/>
      <c r="E263" s="8"/>
      <c r="F263" s="8"/>
      <c r="G263" s="8"/>
      <c r="H263" s="8"/>
      <c r="I263" s="8"/>
      <c r="J263" s="8"/>
      <c r="K263" s="8"/>
      <c r="L263" s="8"/>
      <c r="M263" s="8"/>
      <c r="N263" s="8"/>
      <c r="O263" s="8"/>
      <c r="P263" s="8"/>
      <c r="Q263" s="8"/>
      <c r="R263" s="8"/>
    </row>
    <row r="264" spans="1:18" x14ac:dyDescent="0.25">
      <c r="A264" s="8"/>
      <c r="B264" s="8"/>
      <c r="C264" s="8"/>
      <c r="D264" s="16" t="s">
        <v>294</v>
      </c>
      <c r="E264" s="8"/>
      <c r="F264" s="8"/>
      <c r="G264" s="8"/>
      <c r="H264" s="8"/>
      <c r="I264" s="8"/>
      <c r="J264" s="8"/>
      <c r="K264" s="8"/>
      <c r="L264" s="8"/>
      <c r="M264" s="8"/>
      <c r="N264" s="8"/>
      <c r="O264" s="8"/>
      <c r="P264" s="8"/>
      <c r="Q264" s="8"/>
      <c r="R264" s="8"/>
    </row>
    <row r="265" spans="1:18" x14ac:dyDescent="0.25">
      <c r="A265" s="8"/>
      <c r="B265" s="8"/>
      <c r="C265" s="8"/>
      <c r="D265" s="8" t="s">
        <v>295</v>
      </c>
      <c r="E265" s="8"/>
      <c r="F265" s="8"/>
      <c r="G265" s="8"/>
      <c r="H265" s="8"/>
      <c r="I265" s="8"/>
      <c r="J265" s="8"/>
      <c r="K265" s="8"/>
      <c r="L265" s="8"/>
      <c r="M265" s="8"/>
      <c r="N265" s="8"/>
      <c r="O265" s="8"/>
      <c r="P265" s="8"/>
      <c r="Q265" s="8"/>
      <c r="R265" s="8"/>
    </row>
    <row r="266" spans="1:18" x14ac:dyDescent="0.25">
      <c r="A266" s="8"/>
      <c r="B266" s="8"/>
      <c r="C266" s="8"/>
      <c r="D266" s="16" t="s">
        <v>296</v>
      </c>
      <c r="E266" s="8"/>
      <c r="F266" s="8"/>
      <c r="G266" s="8"/>
      <c r="H266" s="8"/>
      <c r="I266" s="8"/>
      <c r="J266" s="8"/>
      <c r="K266" s="8"/>
      <c r="L266" s="8"/>
      <c r="M266" s="8"/>
      <c r="N266" s="8"/>
      <c r="O266" s="8"/>
      <c r="P266" s="8"/>
      <c r="Q266" s="8"/>
      <c r="R266" s="8"/>
    </row>
    <row r="267" spans="1:18" x14ac:dyDescent="0.25">
      <c r="A267" s="8"/>
      <c r="B267" s="8"/>
      <c r="C267" s="8"/>
      <c r="D267" s="8" t="s">
        <v>297</v>
      </c>
      <c r="E267" s="8"/>
      <c r="F267" s="8"/>
      <c r="G267" s="8"/>
      <c r="H267" s="8"/>
      <c r="I267" s="8"/>
      <c r="J267" s="8"/>
      <c r="K267" s="8"/>
      <c r="L267" s="8"/>
      <c r="M267" s="8"/>
      <c r="N267" s="8"/>
      <c r="O267" s="8"/>
      <c r="P267" s="8"/>
      <c r="Q267" s="8"/>
      <c r="R267" s="8"/>
    </row>
    <row r="268" spans="1:18" x14ac:dyDescent="0.25">
      <c r="A268" s="8"/>
      <c r="B268" s="8"/>
      <c r="C268" s="8"/>
      <c r="D268" s="8"/>
      <c r="E268" s="8"/>
      <c r="F268" s="8"/>
      <c r="G268" s="8"/>
      <c r="H268" s="8"/>
      <c r="I268" s="8"/>
      <c r="J268" s="8"/>
      <c r="K268" s="8"/>
      <c r="L268" s="8"/>
      <c r="M268" s="8"/>
      <c r="N268" s="8"/>
      <c r="O268" s="8"/>
      <c r="P268" s="8"/>
      <c r="Q268" s="8"/>
      <c r="R268" s="8"/>
    </row>
    <row r="269" spans="1:18" x14ac:dyDescent="0.25">
      <c r="A269" s="8"/>
      <c r="B269" s="8"/>
      <c r="C269" s="8"/>
      <c r="D269" s="16" t="s">
        <v>298</v>
      </c>
      <c r="E269" s="8"/>
      <c r="F269" s="8"/>
      <c r="G269" s="8"/>
      <c r="H269" s="8"/>
      <c r="I269" s="8"/>
      <c r="J269" s="8"/>
      <c r="K269" s="8"/>
      <c r="L269" s="8"/>
      <c r="M269" s="8"/>
      <c r="N269" s="8"/>
      <c r="O269" s="8"/>
      <c r="P269" s="8"/>
      <c r="Q269" s="8"/>
      <c r="R269" s="8"/>
    </row>
    <row r="270" spans="1:18" x14ac:dyDescent="0.25">
      <c r="A270" s="8"/>
      <c r="B270" s="8"/>
      <c r="C270" s="8"/>
      <c r="D270" s="8" t="s">
        <v>299</v>
      </c>
      <c r="E270" s="8"/>
      <c r="F270" s="8"/>
      <c r="G270" s="8"/>
      <c r="H270" s="8"/>
      <c r="I270" s="8"/>
      <c r="J270" s="8"/>
      <c r="K270" s="8"/>
      <c r="L270" s="8"/>
      <c r="M270" s="8"/>
      <c r="N270" s="8"/>
      <c r="O270" s="8"/>
      <c r="P270" s="8"/>
      <c r="Q270" s="8"/>
      <c r="R270" s="8"/>
    </row>
    <row r="271" spans="1:18" x14ac:dyDescent="0.25">
      <c r="A271" s="8"/>
      <c r="B271" s="8"/>
      <c r="C271" s="8"/>
      <c r="D271" s="99" t="s">
        <v>300</v>
      </c>
      <c r="E271" s="8"/>
      <c r="F271" s="8"/>
      <c r="G271" s="8"/>
      <c r="H271" s="8"/>
      <c r="I271" s="8"/>
      <c r="J271" s="8"/>
      <c r="K271" s="8"/>
      <c r="L271" s="8"/>
      <c r="M271" s="8"/>
      <c r="N271" s="8"/>
      <c r="O271" s="8"/>
      <c r="P271" s="8"/>
      <c r="Q271" s="8"/>
      <c r="R271" s="8"/>
    </row>
    <row r="272" spans="1:18" x14ac:dyDescent="0.25">
      <c r="A272" s="8"/>
      <c r="B272" s="8"/>
      <c r="C272" s="8"/>
      <c r="D272" s="8"/>
      <c r="E272" s="8"/>
      <c r="F272" s="8"/>
      <c r="G272" s="8"/>
      <c r="H272" s="8"/>
      <c r="I272" s="8"/>
      <c r="J272" s="8"/>
      <c r="K272" s="8"/>
      <c r="L272" s="8"/>
      <c r="M272" s="8"/>
      <c r="N272" s="8"/>
      <c r="O272" s="8"/>
      <c r="P272" s="8"/>
      <c r="Q272" s="8"/>
      <c r="R272" s="8"/>
    </row>
    <row r="273" spans="1:18" x14ac:dyDescent="0.25">
      <c r="A273" s="8"/>
      <c r="B273" s="8"/>
      <c r="C273" s="8"/>
      <c r="D273" s="8"/>
      <c r="E273" s="8"/>
      <c r="F273" s="8"/>
      <c r="G273" s="8"/>
      <c r="H273" s="8"/>
      <c r="I273" s="8"/>
      <c r="J273" s="8"/>
      <c r="K273" s="8"/>
      <c r="L273" s="8"/>
      <c r="M273" s="8"/>
      <c r="N273" s="8"/>
      <c r="O273" s="8"/>
      <c r="P273" s="8"/>
      <c r="Q273" s="8"/>
      <c r="R273" s="8"/>
    </row>
    <row r="274" spans="1:18" x14ac:dyDescent="0.25">
      <c r="A274" s="8"/>
      <c r="B274" s="8"/>
      <c r="C274" s="8"/>
      <c r="D274" s="8"/>
      <c r="E274" s="8"/>
      <c r="F274" s="8"/>
      <c r="G274" s="8"/>
      <c r="H274" s="8"/>
      <c r="I274" s="8"/>
      <c r="J274" s="8"/>
      <c r="K274" s="8"/>
      <c r="L274" s="8"/>
      <c r="M274" s="8"/>
      <c r="N274" s="8"/>
      <c r="O274" s="8"/>
      <c r="P274" s="8"/>
      <c r="Q274" s="8"/>
      <c r="R274" s="8"/>
    </row>
    <row r="275" spans="1:18" x14ac:dyDescent="0.25">
      <c r="A275" s="8"/>
      <c r="B275" s="8"/>
      <c r="C275" s="8"/>
      <c r="D275" s="8"/>
      <c r="E275" s="8"/>
      <c r="F275" s="8"/>
      <c r="G275" s="8"/>
      <c r="H275" s="8"/>
      <c r="I275" s="8"/>
      <c r="J275" s="8"/>
      <c r="K275" s="8"/>
      <c r="L275" s="8"/>
      <c r="M275" s="8"/>
      <c r="N275" s="8"/>
      <c r="O275" s="8"/>
      <c r="P275" s="8"/>
      <c r="Q275" s="8"/>
      <c r="R275" s="8"/>
    </row>
    <row r="276" spans="1:18" x14ac:dyDescent="0.25">
      <c r="A276" s="8"/>
      <c r="B276" s="8"/>
      <c r="C276" s="8"/>
      <c r="D276" s="8"/>
      <c r="E276" s="8"/>
      <c r="F276" s="8"/>
      <c r="G276" s="8"/>
      <c r="H276" s="8"/>
      <c r="I276" s="8"/>
      <c r="J276" s="8"/>
      <c r="K276" s="8"/>
      <c r="L276" s="8"/>
      <c r="M276" s="8"/>
      <c r="N276" s="8"/>
      <c r="O276" s="8"/>
      <c r="P276" s="8"/>
      <c r="Q276" s="8"/>
      <c r="R276" s="8"/>
    </row>
    <row r="277" spans="1:18" x14ac:dyDescent="0.25">
      <c r="A277" s="8"/>
      <c r="B277" s="8"/>
      <c r="C277" s="8"/>
      <c r="D277" s="8"/>
      <c r="E277" s="8"/>
      <c r="F277" s="8"/>
      <c r="G277" s="8"/>
      <c r="H277" s="8"/>
      <c r="I277" s="8"/>
      <c r="J277" s="8"/>
      <c r="K277" s="8"/>
      <c r="L277" s="8"/>
      <c r="M277" s="8"/>
      <c r="N277" s="8"/>
      <c r="O277" s="8"/>
      <c r="P277" s="8"/>
      <c r="Q277" s="8"/>
      <c r="R277" s="8"/>
    </row>
    <row r="278" spans="1:18" x14ac:dyDescent="0.25">
      <c r="A278" s="8"/>
      <c r="B278" s="8"/>
      <c r="C278" s="8"/>
      <c r="D278" s="8"/>
      <c r="E278" s="8"/>
      <c r="F278" s="8"/>
      <c r="G278" s="8"/>
      <c r="H278" s="8"/>
      <c r="I278" s="8"/>
      <c r="J278" s="8"/>
      <c r="K278" s="8"/>
      <c r="L278" s="8"/>
      <c r="M278" s="8"/>
      <c r="N278" s="8"/>
      <c r="O278" s="8"/>
      <c r="P278" s="8"/>
      <c r="Q278" s="8"/>
      <c r="R278" s="8"/>
    </row>
    <row r="279" spans="1:18" x14ac:dyDescent="0.25">
      <c r="A279" s="8"/>
      <c r="B279" s="8"/>
      <c r="C279" s="8"/>
      <c r="D279" s="8"/>
      <c r="E279" s="8"/>
      <c r="F279" s="8"/>
      <c r="G279" s="8"/>
      <c r="H279" s="8"/>
      <c r="I279" s="8"/>
      <c r="J279" s="8"/>
      <c r="K279" s="8"/>
      <c r="L279" s="8"/>
      <c r="M279" s="8"/>
      <c r="N279" s="8"/>
      <c r="O279" s="8"/>
      <c r="P279" s="8"/>
      <c r="Q279" s="8"/>
      <c r="R279" s="8"/>
    </row>
    <row r="280" spans="1:18" x14ac:dyDescent="0.25">
      <c r="A280" s="8"/>
      <c r="B280" s="8"/>
      <c r="C280" s="8"/>
      <c r="D280" s="8"/>
      <c r="E280" s="8"/>
      <c r="F280" s="8"/>
      <c r="G280" s="8"/>
      <c r="H280" s="8"/>
      <c r="I280" s="8"/>
      <c r="J280" s="8"/>
      <c r="K280" s="8"/>
      <c r="L280" s="8"/>
      <c r="M280" s="8"/>
      <c r="N280" s="8"/>
      <c r="O280" s="8"/>
      <c r="P280" s="8"/>
      <c r="Q280" s="8"/>
      <c r="R280" s="8"/>
    </row>
    <row r="281" spans="1:18" x14ac:dyDescent="0.25">
      <c r="A281" s="8"/>
      <c r="B281" s="8"/>
      <c r="C281" s="8"/>
      <c r="D281" s="8"/>
      <c r="E281" s="8"/>
      <c r="F281" s="8"/>
      <c r="G281" s="8"/>
      <c r="H281" s="8"/>
      <c r="I281" s="8"/>
      <c r="J281" s="8"/>
      <c r="K281" s="8"/>
      <c r="L281" s="8"/>
      <c r="M281" s="8"/>
      <c r="N281" s="8"/>
      <c r="O281" s="8"/>
      <c r="P281" s="8"/>
      <c r="Q281" s="8"/>
      <c r="R281" s="8"/>
    </row>
    <row r="282" spans="1:18" x14ac:dyDescent="0.25">
      <c r="A282" s="8"/>
      <c r="B282" s="8"/>
      <c r="C282" s="8"/>
      <c r="D282" s="8"/>
      <c r="E282" s="8"/>
      <c r="F282" s="8"/>
      <c r="G282" s="8"/>
      <c r="H282" s="8"/>
      <c r="I282" s="8"/>
      <c r="J282" s="8"/>
      <c r="K282" s="8"/>
      <c r="L282" s="8"/>
      <c r="M282" s="8"/>
      <c r="N282" s="8"/>
      <c r="O282" s="8"/>
      <c r="P282" s="8"/>
      <c r="Q282" s="8"/>
      <c r="R282" s="8"/>
    </row>
    <row r="283" spans="1:18" x14ac:dyDescent="0.25">
      <c r="A283" s="8"/>
      <c r="B283" s="8"/>
      <c r="C283" s="8"/>
      <c r="D283" s="8"/>
      <c r="E283" s="8"/>
      <c r="F283" s="8"/>
      <c r="G283" s="8"/>
      <c r="H283" s="8"/>
      <c r="I283" s="8"/>
      <c r="J283" s="8"/>
      <c r="K283" s="8"/>
      <c r="L283" s="8"/>
      <c r="M283" s="8"/>
      <c r="N283" s="8"/>
      <c r="O283" s="8"/>
      <c r="P283" s="8"/>
      <c r="Q283" s="8"/>
      <c r="R283" s="8"/>
    </row>
    <row r="284" spans="1:18" x14ac:dyDescent="0.25">
      <c r="A284" s="8"/>
      <c r="B284" s="8"/>
      <c r="C284" s="8"/>
      <c r="D284" s="8"/>
      <c r="E284" s="8"/>
      <c r="F284" s="8"/>
      <c r="G284" s="8"/>
      <c r="H284" s="8"/>
      <c r="I284" s="8"/>
      <c r="J284" s="8"/>
      <c r="K284" s="8"/>
      <c r="L284" s="8"/>
      <c r="M284" s="8"/>
      <c r="N284" s="8"/>
      <c r="O284" s="8"/>
      <c r="P284" s="8"/>
      <c r="Q284" s="8"/>
      <c r="R284" s="8"/>
    </row>
    <row r="285" spans="1:18" x14ac:dyDescent="0.25">
      <c r="A285" s="8"/>
      <c r="B285" s="8"/>
      <c r="C285" s="8"/>
      <c r="D285" s="8"/>
      <c r="E285" s="8"/>
      <c r="F285" s="8"/>
      <c r="G285" s="8"/>
      <c r="H285" s="8"/>
      <c r="I285" s="8"/>
      <c r="J285" s="8"/>
      <c r="K285" s="8"/>
      <c r="L285" s="8"/>
      <c r="M285" s="8"/>
      <c r="N285" s="8"/>
      <c r="O285" s="8"/>
      <c r="P285" s="8"/>
      <c r="Q285" s="8"/>
      <c r="R285" s="8"/>
    </row>
    <row r="286" spans="1:18" x14ac:dyDescent="0.25">
      <c r="A286" s="8"/>
      <c r="B286" s="8"/>
      <c r="C286" s="8"/>
      <c r="D286" s="8"/>
      <c r="E286" s="8"/>
      <c r="F286" s="8"/>
      <c r="G286" s="8"/>
      <c r="H286" s="8"/>
      <c r="I286" s="8"/>
      <c r="J286" s="8"/>
      <c r="K286" s="8"/>
      <c r="L286" s="8"/>
      <c r="M286" s="8"/>
      <c r="N286" s="8"/>
      <c r="O286" s="8"/>
      <c r="P286" s="8"/>
      <c r="Q286" s="8"/>
      <c r="R286" s="8"/>
    </row>
    <row r="287" spans="1:18" x14ac:dyDescent="0.25">
      <c r="A287" s="8"/>
      <c r="B287" s="8"/>
      <c r="C287" s="8"/>
      <c r="D287" s="8"/>
      <c r="E287" s="8"/>
      <c r="F287" s="8"/>
      <c r="G287" s="8"/>
      <c r="H287" s="8"/>
      <c r="I287" s="8"/>
      <c r="J287" s="8"/>
      <c r="K287" s="8"/>
      <c r="L287" s="8"/>
      <c r="M287" s="8"/>
      <c r="N287" s="8"/>
      <c r="O287" s="8"/>
      <c r="P287" s="8"/>
      <c r="Q287" s="8"/>
      <c r="R287" s="8"/>
    </row>
    <row r="288" spans="1:18" x14ac:dyDescent="0.25">
      <c r="A288" s="8"/>
      <c r="B288" s="8"/>
      <c r="C288" s="8"/>
      <c r="D288" s="8"/>
      <c r="E288" s="8"/>
      <c r="F288" s="8"/>
      <c r="G288" s="8"/>
      <c r="H288" s="8"/>
      <c r="I288" s="8"/>
      <c r="J288" s="8"/>
      <c r="K288" s="8"/>
      <c r="L288" s="8"/>
      <c r="M288" s="8"/>
      <c r="N288" s="8"/>
      <c r="O288" s="8"/>
      <c r="P288" s="8"/>
      <c r="Q288" s="8"/>
      <c r="R288" s="8"/>
    </row>
    <row r="289" spans="1:18" x14ac:dyDescent="0.25">
      <c r="A289" s="8"/>
      <c r="B289" s="8"/>
      <c r="C289" s="8"/>
      <c r="D289" s="8"/>
      <c r="E289" s="8"/>
      <c r="F289" s="8"/>
      <c r="G289" s="8"/>
      <c r="H289" s="8"/>
      <c r="I289" s="8"/>
      <c r="J289" s="8"/>
      <c r="K289" s="8"/>
      <c r="L289" s="8"/>
      <c r="M289" s="8"/>
      <c r="N289" s="8"/>
      <c r="O289" s="8"/>
      <c r="P289" s="8"/>
      <c r="Q289" s="8"/>
      <c r="R289" s="8"/>
    </row>
    <row r="290" spans="1:18" x14ac:dyDescent="0.25">
      <c r="A290" s="8"/>
      <c r="B290" s="8"/>
      <c r="C290" s="8"/>
      <c r="D290" s="8"/>
      <c r="E290" s="8"/>
      <c r="F290" s="8"/>
      <c r="G290" s="8"/>
      <c r="H290" s="8"/>
      <c r="I290" s="8"/>
      <c r="J290" s="8"/>
      <c r="K290" s="8"/>
      <c r="L290" s="8"/>
      <c r="M290" s="8"/>
      <c r="N290" s="8"/>
      <c r="O290" s="8"/>
      <c r="P290" s="8"/>
      <c r="Q290" s="8"/>
      <c r="R290" s="8"/>
    </row>
    <row r="291" spans="1:18" x14ac:dyDescent="0.25">
      <c r="A291" s="8"/>
      <c r="B291" s="8"/>
      <c r="C291" s="8"/>
      <c r="D291" s="8"/>
      <c r="E291" s="8"/>
      <c r="F291" s="8"/>
      <c r="G291" s="8"/>
      <c r="H291" s="8"/>
      <c r="I291" s="8"/>
      <c r="J291" s="8"/>
      <c r="K291" s="8"/>
      <c r="L291" s="8"/>
      <c r="M291" s="8"/>
      <c r="N291" s="8"/>
      <c r="O291" s="8"/>
      <c r="P291" s="8"/>
      <c r="Q291" s="8"/>
      <c r="R291" s="8"/>
    </row>
    <row r="292" spans="1:18" x14ac:dyDescent="0.25">
      <c r="A292" s="8"/>
      <c r="B292" s="8"/>
      <c r="C292" s="8"/>
      <c r="D292" s="8"/>
      <c r="E292" s="8"/>
      <c r="F292" s="8"/>
      <c r="G292" s="8"/>
      <c r="H292" s="8"/>
      <c r="I292" s="8"/>
      <c r="J292" s="8"/>
      <c r="K292" s="8"/>
      <c r="L292" s="8"/>
      <c r="M292" s="8"/>
      <c r="N292" s="8"/>
      <c r="O292" s="8"/>
      <c r="P292" s="8"/>
      <c r="Q292" s="8"/>
      <c r="R292" s="8"/>
    </row>
    <row r="293" spans="1:18" x14ac:dyDescent="0.25">
      <c r="A293" s="8"/>
      <c r="B293" s="8"/>
      <c r="C293" s="8"/>
      <c r="D293" s="8"/>
      <c r="E293" s="8"/>
      <c r="F293" s="8"/>
      <c r="G293" s="8"/>
      <c r="H293" s="8"/>
      <c r="I293" s="8"/>
      <c r="J293" s="8"/>
      <c r="K293" s="8"/>
      <c r="L293" s="8"/>
      <c r="M293" s="8"/>
      <c r="N293" s="8"/>
      <c r="O293" s="8"/>
      <c r="P293" s="8"/>
      <c r="Q293" s="8"/>
      <c r="R293" s="8"/>
    </row>
    <row r="294" spans="1:18" x14ac:dyDescent="0.25">
      <c r="A294" s="8"/>
      <c r="B294" s="8"/>
      <c r="C294" s="8"/>
      <c r="D294" s="8"/>
      <c r="E294" s="8"/>
      <c r="F294" s="8"/>
      <c r="G294" s="8"/>
      <c r="H294" s="8"/>
      <c r="I294" s="8"/>
      <c r="J294" s="8"/>
      <c r="K294" s="8"/>
      <c r="L294" s="8"/>
      <c r="M294" s="8"/>
      <c r="N294" s="8"/>
      <c r="O294" s="8"/>
      <c r="P294" s="8"/>
      <c r="Q294" s="8"/>
      <c r="R294" s="8"/>
    </row>
    <row r="295" spans="1:18" x14ac:dyDescent="0.25">
      <c r="A295" s="8"/>
      <c r="B295" s="8"/>
      <c r="C295" s="8"/>
      <c r="D295" s="8"/>
      <c r="E295" s="8"/>
      <c r="F295" s="8"/>
      <c r="G295" s="8"/>
      <c r="H295" s="8"/>
      <c r="I295" s="8"/>
      <c r="J295" s="8"/>
      <c r="K295" s="8"/>
      <c r="L295" s="8"/>
      <c r="M295" s="8"/>
      <c r="N295" s="8"/>
      <c r="O295" s="8"/>
      <c r="P295" s="8"/>
      <c r="Q295" s="8"/>
      <c r="R295" s="8"/>
    </row>
    <row r="296" spans="1:18" x14ac:dyDescent="0.25">
      <c r="A296" s="8"/>
      <c r="B296" s="8"/>
      <c r="C296" s="8"/>
      <c r="D296" s="8"/>
      <c r="E296" s="8"/>
      <c r="F296" s="8"/>
      <c r="G296" s="8"/>
      <c r="H296" s="8"/>
      <c r="I296" s="8"/>
      <c r="J296" s="8"/>
      <c r="K296" s="8"/>
      <c r="L296" s="8"/>
      <c r="M296" s="8"/>
      <c r="N296" s="8"/>
      <c r="O296" s="8"/>
      <c r="P296" s="8"/>
      <c r="Q296" s="8"/>
      <c r="R296" s="8"/>
    </row>
    <row r="297" spans="1:18" x14ac:dyDescent="0.25">
      <c r="A297" s="8"/>
      <c r="B297" s="8"/>
      <c r="C297" s="8"/>
      <c r="D297" s="8"/>
      <c r="E297" s="8"/>
      <c r="F297" s="8"/>
      <c r="G297" s="8"/>
      <c r="H297" s="8"/>
      <c r="I297" s="8"/>
      <c r="J297" s="8"/>
      <c r="K297" s="8"/>
      <c r="L297" s="8"/>
      <c r="M297" s="8"/>
      <c r="N297" s="8"/>
      <c r="O297" s="8"/>
      <c r="P297" s="8"/>
      <c r="Q297" s="8"/>
      <c r="R297" s="8"/>
    </row>
    <row r="298" spans="1:18" x14ac:dyDescent="0.25">
      <c r="A298" s="8"/>
      <c r="B298" s="8"/>
      <c r="C298" s="8"/>
      <c r="D298" s="8"/>
      <c r="E298" s="8"/>
      <c r="F298" s="8"/>
      <c r="G298" s="8"/>
      <c r="H298" s="8"/>
      <c r="I298" s="8"/>
      <c r="J298" s="8"/>
      <c r="K298" s="8"/>
      <c r="L298" s="8"/>
      <c r="M298" s="8"/>
      <c r="N298" s="8"/>
      <c r="O298" s="8"/>
      <c r="P298" s="8"/>
      <c r="Q298" s="8"/>
      <c r="R298" s="8"/>
    </row>
    <row r="299" spans="1:18" x14ac:dyDescent="0.25">
      <c r="A299" s="8"/>
      <c r="B299" s="8"/>
      <c r="C299" s="8"/>
      <c r="D299" s="8"/>
      <c r="E299" s="8"/>
      <c r="F299" s="8"/>
      <c r="G299" s="8"/>
      <c r="H299" s="8"/>
      <c r="I299" s="8"/>
      <c r="J299" s="8"/>
      <c r="K299" s="8"/>
      <c r="L299" s="8"/>
      <c r="M299" s="8"/>
      <c r="N299" s="8"/>
      <c r="O299" s="8"/>
      <c r="P299" s="8"/>
      <c r="Q299" s="8"/>
      <c r="R299" s="8"/>
    </row>
    <row r="300" spans="1:18" x14ac:dyDescent="0.25">
      <c r="A300" s="8"/>
      <c r="B300" s="8"/>
      <c r="C300" s="8"/>
      <c r="D300" s="8"/>
      <c r="E300" s="8"/>
      <c r="F300" s="8"/>
      <c r="G300" s="8"/>
      <c r="H300" s="8"/>
      <c r="I300" s="8"/>
      <c r="J300" s="8"/>
      <c r="K300" s="8"/>
      <c r="L300" s="8"/>
      <c r="M300" s="8"/>
      <c r="N300" s="8"/>
      <c r="O300" s="8"/>
      <c r="P300" s="8"/>
      <c r="Q300" s="8"/>
      <c r="R300" s="8"/>
    </row>
    <row r="301" spans="1:18" x14ac:dyDescent="0.25">
      <c r="A301" s="8"/>
      <c r="B301" s="8"/>
      <c r="C301" s="8"/>
      <c r="D301" s="8"/>
      <c r="E301" s="8"/>
      <c r="F301" s="8"/>
      <c r="G301" s="8"/>
      <c r="H301" s="8"/>
      <c r="I301" s="8"/>
      <c r="J301" s="8"/>
      <c r="K301" s="8"/>
      <c r="L301" s="8"/>
      <c r="M301" s="8"/>
      <c r="N301" s="8"/>
      <c r="O301" s="8"/>
      <c r="P301" s="8"/>
      <c r="Q301" s="8"/>
      <c r="R301" s="8"/>
    </row>
    <row r="302" spans="1:18" x14ac:dyDescent="0.25">
      <c r="A302" s="8"/>
      <c r="B302" s="8"/>
      <c r="C302" s="8"/>
      <c r="D302" s="8"/>
      <c r="E302" s="8"/>
      <c r="F302" s="8"/>
      <c r="G302" s="8"/>
      <c r="H302" s="8"/>
      <c r="I302" s="8"/>
      <c r="J302" s="8"/>
      <c r="K302" s="8"/>
      <c r="L302" s="8"/>
      <c r="M302" s="8"/>
      <c r="N302" s="8"/>
      <c r="O302" s="8"/>
      <c r="P302" s="8"/>
      <c r="Q302" s="8"/>
      <c r="R302" s="8"/>
    </row>
    <row r="303" spans="1:18" x14ac:dyDescent="0.25">
      <c r="A303" s="8"/>
      <c r="B303" s="8"/>
      <c r="C303" s="8"/>
      <c r="D303" s="8"/>
      <c r="E303" s="8"/>
      <c r="F303" s="8"/>
      <c r="G303" s="8"/>
      <c r="H303" s="8"/>
      <c r="I303" s="8"/>
      <c r="J303" s="8"/>
      <c r="K303" s="8"/>
      <c r="L303" s="8"/>
      <c r="M303" s="8"/>
      <c r="N303" s="8"/>
      <c r="O303" s="8"/>
      <c r="P303" s="8"/>
      <c r="Q303" s="8"/>
      <c r="R303" s="8"/>
    </row>
    <row r="304" spans="1:18" x14ac:dyDescent="0.25">
      <c r="A304" s="8"/>
      <c r="B304" s="8"/>
      <c r="C304" s="8"/>
      <c r="D304" s="8"/>
      <c r="E304" s="8"/>
      <c r="F304" s="8"/>
      <c r="G304" s="8"/>
      <c r="H304" s="8"/>
      <c r="I304" s="8"/>
      <c r="J304" s="8"/>
      <c r="K304" s="8"/>
      <c r="L304" s="8"/>
      <c r="M304" s="8"/>
      <c r="N304" s="8"/>
      <c r="O304" s="8"/>
      <c r="P304" s="8"/>
      <c r="Q304" s="8"/>
      <c r="R304" s="8"/>
    </row>
    <row r="305" spans="1:18" x14ac:dyDescent="0.25">
      <c r="A305" s="8"/>
      <c r="B305" s="8"/>
      <c r="C305" s="8"/>
      <c r="D305" s="8"/>
      <c r="E305" s="8"/>
      <c r="F305" s="8"/>
      <c r="G305" s="8"/>
      <c r="H305" s="8"/>
      <c r="I305" s="8"/>
      <c r="J305" s="8"/>
      <c r="K305" s="8"/>
      <c r="L305" s="8"/>
      <c r="M305" s="8"/>
      <c r="N305" s="8"/>
      <c r="O305" s="8"/>
      <c r="P305" s="8"/>
      <c r="Q305" s="8"/>
      <c r="R305" s="8"/>
    </row>
    <row r="306" spans="1:18" x14ac:dyDescent="0.25">
      <c r="A306" s="8"/>
      <c r="B306" s="8"/>
      <c r="C306" s="8"/>
      <c r="D306" s="8"/>
      <c r="E306" s="8"/>
      <c r="F306" s="8"/>
      <c r="G306" s="8"/>
      <c r="H306" s="8"/>
      <c r="I306" s="8"/>
      <c r="J306" s="8"/>
      <c r="K306" s="8"/>
      <c r="L306" s="8"/>
      <c r="M306" s="8"/>
      <c r="N306" s="8"/>
      <c r="O306" s="8"/>
      <c r="P306" s="8"/>
      <c r="Q306" s="8"/>
      <c r="R306" s="8"/>
    </row>
  </sheetData>
  <mergeCells count="2">
    <mergeCell ref="B124:D124"/>
    <mergeCell ref="C125:D125"/>
  </mergeCells>
  <pageMargins left="0.7" right="0.7" top="0.75" bottom="0.75" header="0.3" footer="0.3"/>
  <pageSetup scale="2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Permit Fees</vt:lpstr>
      <vt:lpstr>Planning and Zoning Review Fees</vt:lpstr>
      <vt:lpstr>Old Water &amp; Sewer Tap-Cap Fees</vt:lpstr>
      <vt:lpstr>New Water &amp; Sewer Tap-Cap Fees </vt:lpstr>
      <vt:lpstr>List of fees</vt:lpstr>
      <vt:lpstr>'Planning and Zoning Review Fees'!Print_Area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 Office</dc:creator>
  <cp:lastModifiedBy>Office</cp:lastModifiedBy>
  <cp:lastPrinted>2019-02-13T18:53:01Z</cp:lastPrinted>
  <dcterms:created xsi:type="dcterms:W3CDTF">2018-01-29T16:12:11Z</dcterms:created>
  <dcterms:modified xsi:type="dcterms:W3CDTF">2021-08-09T13:11:07Z</dcterms:modified>
</cp:coreProperties>
</file>